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05" windowWidth="15120" windowHeight="8010" activeTab="1"/>
  </bookViews>
  <sheets>
    <sheet name="Лист1" sheetId="1" r:id="rId1"/>
    <sheet name="по годам" sheetId="2" r:id="rId2"/>
    <sheet name="Лист2" sheetId="4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B10" i="4"/>
  <c r="C10"/>
  <c r="D10"/>
  <c r="E10"/>
  <c r="F10"/>
  <c r="A10"/>
  <c r="F9"/>
  <c r="E9"/>
  <c r="D9"/>
  <c r="C9"/>
  <c r="B9"/>
  <c r="A9"/>
  <c r="F6"/>
  <c r="F7" s="1"/>
  <c r="E6"/>
  <c r="H2"/>
  <c r="G2"/>
  <c r="D6"/>
  <c r="D7" s="1"/>
  <c r="C6"/>
  <c r="B6"/>
  <c r="B7" s="1"/>
  <c r="E7"/>
  <c r="C7"/>
  <c r="A7"/>
  <c r="A6"/>
  <c r="D4"/>
  <c r="E4" s="1"/>
  <c r="G65" i="2" l="1"/>
  <c r="G61"/>
  <c r="G53"/>
  <c r="G50"/>
  <c r="G48"/>
  <c r="G56"/>
  <c r="G51"/>
  <c r="G40"/>
  <c r="G37"/>
  <c r="G32"/>
  <c r="G33"/>
  <c r="G31"/>
  <c r="G28"/>
  <c r="G29"/>
  <c r="G27"/>
  <c r="G5"/>
  <c r="F69"/>
  <c r="G69" s="1"/>
  <c r="F63"/>
  <c r="G63" s="1"/>
  <c r="F62"/>
  <c r="F59"/>
  <c r="F55"/>
  <c r="G55" s="1"/>
  <c r="F54"/>
  <c r="F47"/>
  <c r="G47" s="1"/>
  <c r="F45"/>
  <c r="G45" s="1"/>
  <c r="F43"/>
  <c r="G43" s="1"/>
  <c r="F42"/>
  <c r="F41"/>
  <c r="G41" s="1"/>
  <c r="F25"/>
  <c r="G25" s="1"/>
  <c r="F24"/>
  <c r="G24" s="1"/>
  <c r="F23"/>
  <c r="G23" s="1"/>
  <c r="F22"/>
  <c r="G22" s="1"/>
  <c r="F21"/>
  <c r="G21" s="1"/>
  <c r="F20"/>
  <c r="F19"/>
  <c r="G19" s="1"/>
  <c r="F18"/>
  <c r="G18" s="1"/>
  <c r="F17"/>
  <c r="G17" s="1"/>
  <c r="F16"/>
  <c r="G16" s="1"/>
  <c r="F13"/>
  <c r="F12"/>
  <c r="F11"/>
  <c r="F10"/>
  <c r="F8"/>
  <c r="F7"/>
  <c r="G7" s="1"/>
  <c r="F6"/>
  <c r="F4"/>
  <c r="G4" s="1"/>
  <c r="D13" i="1"/>
  <c r="D14"/>
  <c r="D12"/>
  <c r="D63"/>
  <c r="D62"/>
  <c r="D55"/>
  <c r="D47"/>
  <c r="D56"/>
  <c r="D52"/>
  <c r="D48"/>
  <c r="D40"/>
  <c r="D38"/>
  <c r="D35"/>
  <c r="D36"/>
  <c r="D34"/>
  <c r="D25"/>
  <c r="D15"/>
  <c r="D16"/>
  <c r="D17"/>
  <c r="D18"/>
  <c r="D19"/>
  <c r="D20"/>
  <c r="D21"/>
  <c r="D22"/>
  <c r="D23"/>
  <c r="D24"/>
  <c r="D11"/>
  <c r="D8"/>
  <c r="D9"/>
  <c r="D7"/>
  <c r="D5"/>
</calcChain>
</file>

<file path=xl/sharedStrings.xml><?xml version="1.0" encoding="utf-8"?>
<sst xmlns="http://schemas.openxmlformats.org/spreadsheetml/2006/main" count="301" uniqueCount="170">
  <si>
    <t>Закон Ямало-Ненецкого автономного округа от 03.11.2006 № 62-ЗАО «О мерах социальной поддержки отдельных категорий граждан в Ямало-Ненецком автономном округе»</t>
  </si>
  <si>
    <t xml:space="preserve"> </t>
  </si>
  <si>
    <t>Закон Ямало-Ненецкого автономного округа от 27.10.2006 № 55-ЗАО «О государственной социальной помощи в Ямало-Ненецком автономном округе»</t>
  </si>
  <si>
    <t>Закон Ямало-Ненецкого автономного округа от 09.11.2004 № 74-ЗАО «О ежемесячном пособии на ребенка»</t>
  </si>
  <si>
    <t xml:space="preserve">ежемесячное пособие на ребенка-инвалида </t>
  </si>
  <si>
    <t xml:space="preserve">возмещение расходов по оплате за обучение </t>
  </si>
  <si>
    <t xml:space="preserve">участники вооруженных конфликтов </t>
  </si>
  <si>
    <t>компенсация расходов, связанных с эксплуатацией предоставленных автотранспортных средств, а также приобретенных ими за свой счет при наличии соответствующих медицинских показаний</t>
  </si>
  <si>
    <t xml:space="preserve">возмещение расходов, связанных с выездом из автономного округа к новому постоянному месту жительства за пределы автономного округа </t>
  </si>
  <si>
    <t xml:space="preserve">на одиноко проживающего гражданина </t>
  </si>
  <si>
    <t>(транспортировка)</t>
  </si>
  <si>
    <t>родители участников вооруженных конфликтов</t>
  </si>
  <si>
    <t xml:space="preserve">ветераны труда </t>
  </si>
  <si>
    <t>труженики тыла</t>
  </si>
  <si>
    <t>реабилитированные лица и лица, признанные пострадавшими от политических репрессий</t>
  </si>
  <si>
    <t>ветераны и участники ВОВ</t>
  </si>
  <si>
    <t xml:space="preserve">лица, награжденные знаком "Жителю блокадного Ленинграда" </t>
  </si>
  <si>
    <t>вдовы погибших (умерших) участников ВОВ, не вступившие в новый брак</t>
  </si>
  <si>
    <t xml:space="preserve">возмещение расходов по оплате приобретения автомобиля, а также фактических транспортных расходов по доставке транспортного средства до места жительства, один раз в десять лет </t>
  </si>
  <si>
    <t>семьи, имеющие детей-инвалидов, достигших трехлетнего возраста и страдающих выраженным нарушением функций опорно-двигательного аппарата (приобретение)</t>
  </si>
  <si>
    <t>больные активной формой туберкулеза</t>
  </si>
  <si>
    <t>учащиеся общеобразовательных учреждений, образовательных учреждений начального, среднего и высшего профессионального образования автономного округа</t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</si>
  <si>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10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</si>
  <si>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10"/>
        <color theme="1"/>
        <rFont val="Calibri"/>
        <family val="2"/>
        <charset val="204"/>
        <scheme val="minor"/>
      </rPr>
      <t>с учетом районного коэффициента</t>
    </r>
    <r>
      <rPr>
        <b/>
        <sz val="10"/>
        <color theme="1"/>
        <rFont val="Calibri"/>
        <family val="2"/>
        <charset val="204"/>
        <scheme val="minor"/>
      </rPr>
      <t xml:space="preserve"> 1,8</t>
    </r>
  </si>
  <si>
    <r>
      <rPr>
        <b/>
        <sz val="10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10"/>
        <color theme="1"/>
        <rFont val="Calibri"/>
        <family val="2"/>
        <charset val="204"/>
        <scheme val="minor"/>
      </rPr>
      <t xml:space="preserve"> – 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</si>
  <si>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r>
      <rPr>
        <b/>
        <sz val="10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10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1,8</t>
    </r>
  </si>
  <si>
    <r>
      <rPr>
        <b/>
        <sz val="10"/>
        <color theme="1"/>
        <rFont val="Calibri"/>
        <family val="2"/>
        <charset val="204"/>
        <scheme val="minor"/>
      </rPr>
      <t>на ребенка в возрасте от 7 до 16 (18) лет</t>
    </r>
    <r>
      <rPr>
        <sz val="10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</si>
  <si>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от 7 до 16 (18) лет </t>
    </r>
    <r>
      <rPr>
        <sz val="10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1,8</t>
    </r>
  </si>
  <si>
    <r>
      <rPr>
        <b/>
        <sz val="10"/>
        <color theme="1"/>
        <rFont val="Calibri"/>
        <family val="2"/>
        <charset val="204"/>
        <scheme val="minor"/>
      </rPr>
      <t>на ребенка в возрасте до 3 лет</t>
    </r>
    <r>
      <rPr>
        <sz val="10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</si>
  <si>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t>неработающие пенсионеры и инвалиды</t>
  </si>
  <si>
    <t>инвалиды, в том числе семьи, имеющие детей-инвалидов</t>
  </si>
  <si>
    <t>на каждого члена семьи</t>
  </si>
  <si>
    <t>учащиеся общеобразовательных учреждений, не находящиеся на полном государственном обеспечении</t>
  </si>
  <si>
    <t>семьи, имеющие от трех до четырех детей включительно</t>
  </si>
  <si>
    <t>семьи, имеющие от пяти до семи детей включительно</t>
  </si>
  <si>
    <t>семьи, имеющие от восьми и более детей</t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</si>
  <si>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10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1,8</t>
    </r>
  </si>
  <si>
    <r>
      <rPr>
        <b/>
        <sz val="10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10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</si>
  <si>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10"/>
        <color theme="1"/>
        <rFont val="Calibri"/>
        <family val="2"/>
        <charset val="204"/>
        <scheme val="minor"/>
      </rPr>
      <t xml:space="preserve">–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1,8</t>
    </r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</si>
  <si>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от 7 до 16 (18) лет </t>
    </r>
    <r>
      <rPr>
        <sz val="10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</si>
  <si>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10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</si>
  <si>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r>
      <rPr>
        <b/>
        <sz val="10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10"/>
        <color theme="1"/>
        <rFont val="Calibri"/>
        <family val="2"/>
        <charset val="204"/>
        <scheme val="minor"/>
      </rPr>
      <t xml:space="preserve">– 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1,8</t>
    </r>
  </si>
  <si>
    <r>
      <rPr>
        <b/>
        <sz val="10"/>
        <color theme="1"/>
        <rFont val="Calibri"/>
        <family val="2"/>
        <charset val="204"/>
        <scheme val="minor"/>
      </rPr>
      <t>на ребенка в возрасте от 7 до 16 (18) лет</t>
    </r>
    <r>
      <rPr>
        <sz val="10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1,8</t>
    </r>
  </si>
  <si>
    <r>
      <t xml:space="preserve">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1,7</t>
    </r>
  </si>
  <si>
    <r>
      <t xml:space="preserve">с учетом районного коэффициента </t>
    </r>
    <r>
      <rPr>
        <b/>
        <sz val="10"/>
        <color theme="1"/>
        <rFont val="Calibri"/>
        <family val="2"/>
        <charset val="204"/>
        <scheme val="minor"/>
      </rPr>
      <t>1,8</t>
    </r>
  </si>
  <si>
    <r>
      <t>с учетом районного коэффициента</t>
    </r>
    <r>
      <rPr>
        <b/>
        <sz val="10"/>
        <color theme="1"/>
        <rFont val="Calibri"/>
        <family val="2"/>
        <charset val="204"/>
        <scheme val="minor"/>
      </rPr>
      <t xml:space="preserve"> 1,8</t>
    </r>
  </si>
  <si>
    <r>
      <t>с учетом районного коэффициента</t>
    </r>
    <r>
      <rPr>
        <b/>
        <sz val="10"/>
        <color theme="1"/>
        <rFont val="Calibri"/>
        <family val="2"/>
        <charset val="204"/>
        <scheme val="minor"/>
      </rPr>
      <t xml:space="preserve"> 1,7</t>
    </r>
  </si>
  <si>
    <r>
      <t xml:space="preserve">Размер социальных выплат с </t>
    </r>
    <r>
      <rPr>
        <b/>
        <sz val="10"/>
        <color theme="1"/>
        <rFont val="Calibri"/>
        <family val="2"/>
        <charset val="204"/>
        <scheme val="minor"/>
      </rPr>
      <t>01.06.2011</t>
    </r>
  </si>
  <si>
    <t>учащиеся образовательных учреждений начального, среднего и высшего профессионального образования</t>
  </si>
  <si>
    <t>ежемесячное пособие родителям  погибших (умерших) участников вооруженных конфликтов</t>
  </si>
  <si>
    <t>ежемесячная денежная выплата (ЕДВ)</t>
  </si>
  <si>
    <r>
      <rPr>
        <b/>
        <sz val="10"/>
        <color theme="1"/>
        <rFont val="Calibri"/>
        <family val="2"/>
        <charset val="204"/>
        <scheme val="minor"/>
      </rPr>
      <t xml:space="preserve">ежемесячная  адресная социальная помощь </t>
    </r>
    <r>
      <rPr>
        <i/>
        <sz val="10"/>
        <color theme="1"/>
        <rFont val="Calibri"/>
        <family val="2"/>
        <charset val="204"/>
        <scheme val="minor"/>
      </rPr>
      <t>малоимущим семьям (малоимущим одиноко проживающим гражданам)</t>
    </r>
  </si>
  <si>
    <r>
      <rPr>
        <b/>
        <sz val="10"/>
        <color theme="1"/>
        <rFont val="Calibri"/>
        <family val="2"/>
        <charset val="204"/>
        <scheme val="minor"/>
      </rPr>
      <t>возмещение расходов на продукты питания  учащимся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(общеобразовательных учреждений, не находящимся на полном государственном обеспечении, малоимущим семьям) </t>
    </r>
  </si>
  <si>
    <r>
      <rPr>
        <b/>
        <sz val="10"/>
        <color theme="1"/>
        <rFont val="Calibri"/>
        <family val="2"/>
        <charset val="204"/>
        <scheme val="minor"/>
      </rPr>
      <t>возмещение расходов на оплату проезда на городском транспорте учащимся образовательных учреждений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(общеобразовательных учреждений, учреждений начального, среднего и высшего профессионального образования автономного округа, малоимущим семьям) </t>
    </r>
  </si>
  <si>
    <r>
      <rPr>
        <b/>
        <sz val="10"/>
        <color theme="1"/>
        <rFont val="Calibri"/>
        <family val="2"/>
        <charset val="204"/>
        <scheme val="minor"/>
      </rPr>
      <t>ежемесячное пособие многодетным семьям со среднедушевым доходом ниже проижиточного минимума</t>
    </r>
    <r>
      <rPr>
        <sz val="10"/>
        <color theme="1"/>
        <rFont val="Calibri"/>
        <family val="2"/>
        <charset val="204"/>
        <scheme val="minor"/>
      </rPr>
      <t xml:space="preserve"> (</t>
    </r>
    <r>
      <rPr>
        <i/>
        <sz val="10"/>
        <color theme="1"/>
        <rFont val="Calibri"/>
        <family val="2"/>
        <charset val="204"/>
        <scheme val="minor"/>
      </rPr>
      <t xml:space="preserve">малоимущим семьям) </t>
    </r>
  </si>
  <si>
    <r>
      <rPr>
        <b/>
        <sz val="10"/>
        <color theme="1"/>
        <rFont val="Calibri"/>
        <family val="2"/>
        <charset val="204"/>
        <scheme val="minor"/>
      </rPr>
      <t>ежемесячное пособие на ребенка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(семьи со среднедушевым доходом, размер которого не превышает величину прожиточного минимума, установленную на душу населения в ЯНАО)</t>
    </r>
  </si>
  <si>
    <r>
      <rPr>
        <b/>
        <sz val="10"/>
        <color theme="1"/>
        <rFont val="Calibri"/>
        <family val="2"/>
        <charset val="204"/>
        <scheme val="minor"/>
      </rPr>
      <t>ежемесячное пособие на ребенка</t>
    </r>
    <r>
      <rPr>
        <i/>
        <sz val="10"/>
        <color theme="1"/>
        <rFont val="Calibri"/>
        <family val="2"/>
        <charset val="204"/>
        <scheme val="minor"/>
      </rPr>
      <t xml:space="preserve"> ( родители которых уклоняются от уплаты алиментов и на детей военнослужащих по призывусемьи со среднедушевым доходом, размер которого не превышает величину прожиточного минимума, установленную на душу населения в ЯНАО)</t>
    </r>
  </si>
  <si>
    <r>
      <rPr>
        <b/>
        <sz val="10"/>
        <color theme="1"/>
        <rFont val="Calibri"/>
        <family val="2"/>
        <charset val="204"/>
        <scheme val="minor"/>
      </rPr>
      <t>ежемесячное пособие на ребенка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(одиноких матерейсемьи со среднедушевым доходом, размер которого не превышает величину прожиточного минимума, установленную на душу населения в ЯНАО</t>
    </r>
    <r>
      <rPr>
        <sz val="10"/>
        <color theme="1"/>
        <rFont val="Calibri"/>
        <family val="2"/>
        <charset val="204"/>
        <scheme val="minor"/>
      </rPr>
      <t>)</t>
    </r>
  </si>
  <si>
    <r>
      <rPr>
        <b/>
        <sz val="10"/>
        <color theme="1"/>
        <rFont val="Calibri"/>
        <family val="2"/>
        <charset val="204"/>
        <scheme val="minor"/>
      </rPr>
      <t xml:space="preserve">ежемесячное пособие на ребенка-инвалида </t>
    </r>
    <r>
      <rPr>
        <i/>
        <sz val="10"/>
        <color theme="1"/>
        <rFont val="Calibri"/>
        <family val="2"/>
        <charset val="204"/>
        <scheme val="minor"/>
      </rPr>
      <t>(родители которого уклоняются от уплаты алиментов и на детей военнослужащих по призыву)</t>
    </r>
  </si>
  <si>
    <r>
      <rPr>
        <b/>
        <sz val="10"/>
        <color theme="1"/>
        <rFont val="Calibri"/>
        <family val="2"/>
        <charset val="204"/>
        <scheme val="minor"/>
      </rPr>
      <t>ежемесячное пособие на ребенка-инвалида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(одиноких матерей)</t>
    </r>
  </si>
  <si>
    <t xml:space="preserve">Пожизненное денежное содержание </t>
  </si>
  <si>
    <t xml:space="preserve">инвалиды и участники ВОВ </t>
  </si>
  <si>
    <t xml:space="preserve">бывшие несовершеннолетние узники фашизма </t>
  </si>
  <si>
    <t>лица, награжденные знаком "Жителю блокадного Ленинграда"</t>
  </si>
  <si>
    <t xml:space="preserve">труженикам тыла </t>
  </si>
  <si>
    <t>бывшим совершеннолетним узникам нацистских концлагерей, тюрем и гетто</t>
  </si>
  <si>
    <r>
      <t>Размер социальных выплат с</t>
    </r>
    <r>
      <rPr>
        <b/>
        <sz val="10"/>
        <color theme="1"/>
        <rFont val="Calibri"/>
        <family val="2"/>
        <charset val="204"/>
        <scheme val="minor"/>
      </rPr>
      <t xml:space="preserve"> 01.06.2011</t>
    </r>
  </si>
  <si>
    <t>ежемесячное пособие родителям  погибших (умерших)военнослужащих, проходивших военную службу по призыву</t>
  </si>
  <si>
    <t>родители, погибших (умерших) военнослужащих</t>
  </si>
  <si>
    <r>
      <t>Размер социальных выплат с</t>
    </r>
    <r>
      <rPr>
        <b/>
        <sz val="10"/>
        <color theme="1"/>
        <rFont val="Calibri"/>
        <family val="2"/>
        <charset val="204"/>
        <scheme val="minor"/>
      </rPr>
      <t xml:space="preserve"> 01.01.2012</t>
    </r>
  </si>
  <si>
    <r>
      <t xml:space="preserve">Размер социальных выплат с </t>
    </r>
    <r>
      <rPr>
        <b/>
        <sz val="10"/>
        <color theme="1"/>
        <rFont val="Calibri"/>
        <family val="2"/>
        <charset val="204"/>
        <scheme val="minor"/>
      </rPr>
      <t>01.01.2012</t>
    </r>
  </si>
  <si>
    <t>инвалиды I и II групп и семьи, имеющие детей-инвалидов</t>
  </si>
  <si>
    <t>ветераны боевых действий</t>
  </si>
  <si>
    <t>-</t>
  </si>
  <si>
    <t>Почетный гражданин Ямало-Ненецкого автономного округа</t>
  </si>
  <si>
    <t>Неработающие пенсионеры, имеющие награды</t>
  </si>
  <si>
    <t>дополнительное материальное обеспечение по Закону ЯНАО от 14.10.2002 N 47-ЗАО "О ежемесячном дополнительном материальном обеспечении граждан за особые заслуги перед Ямало-Ненецким автономным округом"</t>
  </si>
  <si>
    <t>ежемесячное материальное вознаграждение по Закону Ямало-Ненецкого автономного округа от 8 октября 2010 года № 99-ЗАО «О наградах и почетных званиях в Ямало-Ненецком автономном округе»</t>
  </si>
  <si>
    <t xml:space="preserve">ежеквартальная выплата на приобретение продуктов питания больным активной формой туберкулеза </t>
  </si>
  <si>
    <t>компенсация стоимости абонентской выплаты за телефон, радио и коллективную антенну</t>
  </si>
  <si>
    <t>!!! с 01.01.2012 установлен размер 1500</t>
  </si>
  <si>
    <t>!!! с 01.01.2012 установлен размер 7455</t>
  </si>
  <si>
    <t>ветераны ЯНАО</t>
  </si>
  <si>
    <t>!!! с 01.01.2012 установлен размер 876,24</t>
  </si>
  <si>
    <t>!!! с 01.01.2012 установлен новый размер 200,00</t>
  </si>
  <si>
    <t>!!! с 01.01.2012 установлен новый размер 400,00</t>
  </si>
  <si>
    <t>!!! с 01.01.2012 установлен новый размер 850,00</t>
  </si>
  <si>
    <t>!!! с 01.01.2012 установлен новый размер 38,00</t>
  </si>
  <si>
    <t>!!! с 01.01.2012 установлен новый размер 317,50</t>
  </si>
  <si>
    <t>единовременное пособие на обучающегося в общеобразовательном учреждении к 01 сентября</t>
  </si>
  <si>
    <t>учащиеся школ</t>
  </si>
  <si>
    <t>!!! с 01.01.2012 установлен размер 3000</t>
  </si>
  <si>
    <t>Третьяк Ю.А.</t>
  </si>
  <si>
    <t>8(34922)3-47-97</t>
  </si>
  <si>
    <t>Приложение к письму департамента</t>
  </si>
  <si>
    <t>от _______________№____________________</t>
  </si>
  <si>
    <t>коэффициент индексации</t>
  </si>
  <si>
    <t>новая выплата с 01.01.2012</t>
  </si>
  <si>
    <t>971,81/с 01.02.2010 - 1500,00</t>
  </si>
  <si>
    <t xml:space="preserve">нет </t>
  </si>
  <si>
    <t>нет</t>
  </si>
  <si>
    <t>10000 с 01.05.2010</t>
  </si>
  <si>
    <t>20000,00 с 01.05.2010</t>
  </si>
  <si>
    <t>4473,00 с 01.01.2011 - 4200,00</t>
  </si>
  <si>
    <t>Размер социальных выплат с 01.01.2009</t>
  </si>
  <si>
    <t>Размер социальных выплат с 01.01.2010</t>
  </si>
  <si>
    <t>Размер социальных выплат с 01.06.2011</t>
  </si>
  <si>
    <t>Размер социальных выплат с 01.01.2012</t>
  </si>
  <si>
    <t>возмещение расходов родительской платы за содержание ребенка в дошкольном учреждении</t>
  </si>
  <si>
    <t>ребенок из малоимущей семьи</t>
  </si>
  <si>
    <t>возмещение расходов на продукты питания беременным женщинам; возмещение расходов на продукты питания кормящим матерям</t>
  </si>
  <si>
    <t>беременные и кормящие матери</t>
  </si>
  <si>
    <t xml:space="preserve"> учащиеся образовательных учреждений начального, среднего и высшего профессионального образования в автономном округе </t>
  </si>
  <si>
    <t xml:space="preserve"> за пределами автономного округа</t>
  </si>
  <si>
    <t>Размер социальных выплат с 01.01.2013</t>
  </si>
  <si>
    <r>
      <rPr>
        <b/>
        <sz val="8"/>
        <color theme="1"/>
        <rFont val="Calibri"/>
        <family val="2"/>
        <charset val="204"/>
        <scheme val="minor"/>
      </rPr>
      <t>ежемесячное пособие на ребенка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(семьи со среднедушевым доходом, размер которого не превышает величину прожиточного минимума, установленную на душу населения в ЯНАО)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</si>
  <si>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8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</si>
  <si>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8"/>
        <color theme="1"/>
        <rFont val="Calibri"/>
        <family val="2"/>
        <charset val="204"/>
        <scheme val="minor"/>
      </rPr>
      <t>с учетом районного коэффициента</t>
    </r>
    <r>
      <rPr>
        <b/>
        <sz val="8"/>
        <color theme="1"/>
        <rFont val="Calibri"/>
        <family val="2"/>
        <charset val="204"/>
        <scheme val="minor"/>
      </rPr>
      <t xml:space="preserve"> 1,8</t>
    </r>
  </si>
  <si>
    <r>
      <rPr>
        <b/>
        <sz val="8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8"/>
        <color theme="1"/>
        <rFont val="Calibri"/>
        <family val="2"/>
        <charset val="204"/>
        <scheme val="minor"/>
      </rPr>
      <t xml:space="preserve"> – 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</si>
  <si>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rPr>
        <b/>
        <sz val="8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8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1,8</t>
    </r>
  </si>
  <si>
    <r>
      <rPr>
        <b/>
        <sz val="8"/>
        <color theme="1"/>
        <rFont val="Calibri"/>
        <family val="2"/>
        <charset val="204"/>
        <scheme val="minor"/>
      </rPr>
      <t>на ребенка в возрасте от 7 до 16 (18) лет</t>
    </r>
    <r>
      <rPr>
        <sz val="8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</si>
  <si>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от 7 до 16 (18) лет </t>
    </r>
    <r>
      <rPr>
        <sz val="8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1,8</t>
    </r>
  </si>
  <si>
    <r>
      <rPr>
        <b/>
        <sz val="8"/>
        <color theme="1"/>
        <rFont val="Calibri"/>
        <family val="2"/>
        <charset val="204"/>
        <scheme val="minor"/>
      </rPr>
      <t>ежемесячное пособие на ребенка</t>
    </r>
    <r>
      <rPr>
        <i/>
        <sz val="8"/>
        <color theme="1"/>
        <rFont val="Calibri"/>
        <family val="2"/>
        <charset val="204"/>
        <scheme val="minor"/>
      </rPr>
      <t xml:space="preserve"> ( родители которых уклоняются от уплаты алиментов и на детей военнослужащих по призывусемьи со среднедушевым доходом, размер которого не превышает величину прожиточного минимума, установленную на душу населения в ЯНАО)</t>
    </r>
  </si>
  <si>
    <r>
      <rPr>
        <b/>
        <sz val="8"/>
        <color theme="1"/>
        <rFont val="Calibri"/>
        <family val="2"/>
        <charset val="204"/>
        <scheme val="minor"/>
      </rPr>
      <t>на ребенка в возрасте до 3 лет</t>
    </r>
    <r>
      <rPr>
        <sz val="8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</si>
  <si>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8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1,8</t>
    </r>
  </si>
  <si>
    <r>
      <rPr>
        <b/>
        <sz val="8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8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</si>
  <si>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8"/>
        <color theme="1"/>
        <rFont val="Calibri"/>
        <family val="2"/>
        <charset val="204"/>
        <scheme val="minor"/>
      </rPr>
      <t xml:space="preserve">–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1,8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</si>
  <si>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от 7 до 16 (18) лет </t>
    </r>
    <r>
      <rPr>
        <sz val="8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</si>
  <si>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rPr>
        <b/>
        <sz val="8"/>
        <color theme="1"/>
        <rFont val="Calibri"/>
        <family val="2"/>
        <charset val="204"/>
        <scheme val="minor"/>
      </rPr>
      <t>ежемесячное пособие на ребенка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(одиноких матерейсемьи со среднедушевым доходом, размер которого не превышает величину прожиточного минимума, установленную на душу населения в ЯНАО</t>
    </r>
    <r>
      <rPr>
        <sz val="8"/>
        <color theme="1"/>
        <rFont val="Calibri"/>
        <family val="2"/>
        <charset val="204"/>
        <scheme val="minor"/>
      </rPr>
      <t>)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</si>
  <si>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8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</si>
  <si>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rPr>
        <b/>
        <sz val="8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8"/>
        <color theme="1"/>
        <rFont val="Calibri"/>
        <family val="2"/>
        <charset val="204"/>
        <scheme val="minor"/>
      </rPr>
      <t xml:space="preserve">– 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1,8</t>
    </r>
  </si>
  <si>
    <r>
      <rPr>
        <b/>
        <sz val="8"/>
        <color theme="1"/>
        <rFont val="Calibri"/>
        <family val="2"/>
        <charset val="204"/>
        <scheme val="minor"/>
      </rPr>
      <t>на ребенка в возрасте от 7 до 16 (18) лет</t>
    </r>
    <r>
      <rPr>
        <sz val="8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1,8</t>
    </r>
  </si>
  <si>
    <r>
      <t xml:space="preserve">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1,7</t>
    </r>
  </si>
  <si>
    <r>
      <t xml:space="preserve">с учетом районного коэффициента </t>
    </r>
    <r>
      <rPr>
        <b/>
        <sz val="8"/>
        <color theme="1"/>
        <rFont val="Calibri"/>
        <family val="2"/>
        <charset val="204"/>
        <scheme val="minor"/>
      </rPr>
      <t>1,8</t>
    </r>
  </si>
  <si>
    <r>
      <rPr>
        <b/>
        <sz val="8"/>
        <color theme="1"/>
        <rFont val="Calibri"/>
        <family val="2"/>
        <charset val="204"/>
        <scheme val="minor"/>
      </rPr>
      <t xml:space="preserve">ежемесячное пособие на ребенка-инвалида </t>
    </r>
    <r>
      <rPr>
        <i/>
        <sz val="8"/>
        <color theme="1"/>
        <rFont val="Calibri"/>
        <family val="2"/>
        <charset val="204"/>
        <scheme val="minor"/>
      </rPr>
      <t>(родители которого уклоняются от уплаты алиментов и на детей военнослужащих по призыву)</t>
    </r>
  </si>
  <si>
    <r>
      <t>с учетом районного коэффициента</t>
    </r>
    <r>
      <rPr>
        <b/>
        <sz val="8"/>
        <color theme="1"/>
        <rFont val="Calibri"/>
        <family val="2"/>
        <charset val="204"/>
        <scheme val="minor"/>
      </rPr>
      <t xml:space="preserve"> 1,8</t>
    </r>
  </si>
  <si>
    <r>
      <rPr>
        <b/>
        <sz val="8"/>
        <color theme="1"/>
        <rFont val="Calibri"/>
        <family val="2"/>
        <charset val="204"/>
        <scheme val="minor"/>
      </rPr>
      <t>ежемесячное пособие на ребенка-инвалида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(одиноких матерей)</t>
    </r>
  </si>
  <si>
    <r>
      <t>с учетом районного коэффициента</t>
    </r>
    <r>
      <rPr>
        <b/>
        <sz val="8"/>
        <color theme="1"/>
        <rFont val="Calibri"/>
        <family val="2"/>
        <charset val="204"/>
        <scheme val="minor"/>
      </rPr>
      <t xml:space="preserve"> 1,7</t>
    </r>
  </si>
  <si>
    <t>Размер социальных выплат с 01.01.2018</t>
  </si>
  <si>
    <t>Дети ВОВ</t>
  </si>
  <si>
    <t>новая выплата с 01.01.2016</t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</si>
  <si>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9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</si>
  <si>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9"/>
        <color theme="1"/>
        <rFont val="Calibri"/>
        <family val="2"/>
        <charset val="204"/>
        <scheme val="minor"/>
      </rPr>
      <t>с учетом районного коэффициента</t>
    </r>
    <r>
      <rPr>
        <b/>
        <sz val="9"/>
        <color theme="1"/>
        <rFont val="Calibri"/>
        <family val="2"/>
        <charset val="204"/>
        <scheme val="minor"/>
      </rPr>
      <t xml:space="preserve"> 1,8</t>
    </r>
  </si>
  <si>
    <r>
      <rPr>
        <b/>
        <sz val="9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9"/>
        <color theme="1"/>
        <rFont val="Calibri"/>
        <family val="2"/>
        <charset val="204"/>
        <scheme val="minor"/>
      </rPr>
      <t xml:space="preserve"> – 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</si>
  <si>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rPr>
        <b/>
        <sz val="9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9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1,8</t>
    </r>
  </si>
  <si>
    <r>
      <rPr>
        <b/>
        <sz val="9"/>
        <color theme="1"/>
        <rFont val="Calibri"/>
        <family val="2"/>
        <charset val="204"/>
        <scheme val="minor"/>
      </rPr>
      <t>на ребенка в возрасте от 7 до 16 (18) лет</t>
    </r>
    <r>
      <rPr>
        <sz val="9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</si>
  <si>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от 7 до 16 (18) лет </t>
    </r>
    <r>
      <rPr>
        <sz val="9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1,8</t>
    </r>
  </si>
  <si>
    <r>
      <rPr>
        <b/>
        <sz val="9"/>
        <color theme="1"/>
        <rFont val="Calibri"/>
        <family val="2"/>
        <charset val="204"/>
        <scheme val="minor"/>
      </rPr>
      <t>на ребенка в возрасте до 3 лет</t>
    </r>
    <r>
      <rPr>
        <sz val="9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</si>
  <si>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до 3 лет </t>
    </r>
    <r>
      <rPr>
        <sz val="9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1,8</t>
    </r>
  </si>
  <si>
    <r>
      <rPr>
        <b/>
        <sz val="9"/>
        <color theme="1"/>
        <rFont val="Calibri"/>
        <family val="2"/>
        <charset val="204"/>
        <scheme val="minor"/>
      </rPr>
      <t>на ребенка в возрасте от 3 до 7 лет</t>
    </r>
    <r>
      <rPr>
        <sz val="9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</si>
  <si>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9"/>
        <color theme="1"/>
        <rFont val="Calibri"/>
        <family val="2"/>
        <charset val="204"/>
        <scheme val="minor"/>
      </rPr>
      <t xml:space="preserve">–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1,8</t>
    </r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</si>
  <si>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от 7 до 16 (18) лет </t>
    </r>
    <r>
      <rPr>
        <sz val="9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</si>
  <si>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9"/>
        <color theme="1"/>
        <rFont val="Calibri"/>
        <family val="2"/>
        <charset val="204"/>
        <scheme val="minor"/>
      </rPr>
      <t xml:space="preserve">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</si>
  <si>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rPr>
        <b/>
        <sz val="9"/>
        <color theme="1"/>
        <rFont val="Calibri"/>
        <family val="2"/>
        <charset val="204"/>
        <scheme val="minor"/>
      </rPr>
      <t xml:space="preserve">на ребенка в возрасте от 3 до 7 лет </t>
    </r>
    <r>
      <rPr>
        <sz val="9"/>
        <color theme="1"/>
        <rFont val="Calibri"/>
        <family val="2"/>
        <charset val="204"/>
        <scheme val="minor"/>
      </rPr>
      <t xml:space="preserve">– 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1,8</t>
    </r>
  </si>
  <si>
    <r>
      <rPr>
        <b/>
        <sz val="9"/>
        <color theme="1"/>
        <rFont val="Calibri"/>
        <family val="2"/>
        <charset val="204"/>
        <scheme val="minor"/>
      </rPr>
      <t>на ребенка в возрасте от 7 до 16 (18) лет</t>
    </r>
    <r>
      <rPr>
        <sz val="9"/>
        <color theme="1"/>
        <rFont val="Calibri"/>
        <family val="2"/>
        <charset val="204"/>
        <scheme val="minor"/>
      </rPr>
      <t xml:space="preserve"> 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1,8</t>
    </r>
  </si>
  <si>
    <r>
      <t xml:space="preserve">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1,7</t>
    </r>
  </si>
  <si>
    <r>
      <t xml:space="preserve">с учетом районного коэффициента </t>
    </r>
    <r>
      <rPr>
        <b/>
        <sz val="9"/>
        <color theme="1"/>
        <rFont val="Calibri"/>
        <family val="2"/>
        <charset val="204"/>
        <scheme val="minor"/>
      </rPr>
      <t>1,8</t>
    </r>
  </si>
  <si>
    <r>
      <t>с учетом районного коэффициента</t>
    </r>
    <r>
      <rPr>
        <b/>
        <sz val="9"/>
        <color theme="1"/>
        <rFont val="Calibri"/>
        <family val="2"/>
        <charset val="204"/>
        <scheme val="minor"/>
      </rPr>
      <t xml:space="preserve"> 1,8</t>
    </r>
  </si>
  <si>
    <r>
      <t>с учетом районного коэффициента</t>
    </r>
    <r>
      <rPr>
        <b/>
        <sz val="9"/>
        <color theme="1"/>
        <rFont val="Calibri"/>
        <family val="2"/>
        <charset val="204"/>
        <scheme val="minor"/>
      </rPr>
      <t xml:space="preserve"> 1,7</t>
    </r>
  </si>
  <si>
    <r>
      <rPr>
        <b/>
        <sz val="9"/>
        <color theme="1"/>
        <rFont val="Calibri"/>
        <family val="2"/>
        <charset val="204"/>
        <scheme val="minor"/>
      </rPr>
      <t xml:space="preserve">ежемесячная  адресная социальная помощь </t>
    </r>
    <r>
      <rPr>
        <i/>
        <sz val="9"/>
        <color theme="1"/>
        <rFont val="Calibri"/>
        <family val="2"/>
        <charset val="204"/>
        <scheme val="minor"/>
      </rPr>
      <t xml:space="preserve">малоимущим семьям (малоимущим одиноко проживающим гражданам)
С 01.10.2016 - </t>
    </r>
    <r>
      <rPr>
        <b/>
        <sz val="9"/>
        <color theme="1"/>
        <rFont val="Calibri"/>
        <family val="2"/>
        <charset val="204"/>
        <scheme val="minor"/>
      </rPr>
      <t xml:space="preserve"> Государственная социальная помощь на основании социального контракта</t>
    </r>
    <r>
      <rPr>
        <i/>
        <sz val="9"/>
        <color theme="1"/>
        <rFont val="Calibri"/>
        <family val="2"/>
        <charset val="204"/>
        <scheme val="minor"/>
      </rPr>
      <t xml:space="preserve">
</t>
    </r>
  </si>
  <si>
    <r>
      <rPr>
        <b/>
        <sz val="9"/>
        <color theme="1"/>
        <rFont val="Calibri"/>
        <family val="2"/>
        <charset val="204"/>
        <scheme val="minor"/>
      </rPr>
      <t>возмещение расходов на продукты питания учащимся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 xml:space="preserve">(образовательных учреждений начального, среднего и высшего профессионального образования, осваивающим образовательные программы в автономном округе и не находящимся на полном государственном обеспечении,  малоимущим семьям) </t>
    </r>
  </si>
  <si>
    <r>
      <rPr>
        <b/>
        <sz val="9"/>
        <color theme="1"/>
        <rFont val="Calibri"/>
        <family val="2"/>
        <charset val="204"/>
        <scheme val="minor"/>
      </rPr>
      <t>возмещение расходов на продукты питания  учащимся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 xml:space="preserve">(общеобразовательных учреждений, не находящимся на полном государственном обеспечении, малоимущим семьям) </t>
    </r>
  </si>
  <si>
    <r>
      <rPr>
        <b/>
        <sz val="9"/>
        <color theme="1"/>
        <rFont val="Calibri"/>
        <family val="2"/>
        <charset val="204"/>
        <scheme val="minor"/>
      </rPr>
      <t>социальная стипендия учащимся образовательных учреждений начального, среднего и высшего  образования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(осваивающим образовательные программы в автономном округе, и за пределами автономного округа)</t>
    </r>
  </si>
  <si>
    <r>
      <rPr>
        <b/>
        <sz val="9"/>
        <color theme="1"/>
        <rFont val="Calibri"/>
        <family val="2"/>
        <charset val="204"/>
        <scheme val="minor"/>
      </rPr>
      <t>возмещение расходов на оплату проезда на городском транспорте учащимся образовательных учреждений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 xml:space="preserve">(осваивающим образовательные программы начального общего, основного общего, среднего общего и среднего профессионального образования, программы бакалавриата, программы специалитета или программы магистратуры по очной форме обучения в образовательных организациях, осуществляющих образовательную деятельность по имеющим государственную аккредитацию образовательным программам, в автономном округе) </t>
    </r>
  </si>
  <si>
    <r>
      <rPr>
        <b/>
        <sz val="9"/>
        <color theme="1"/>
        <rFont val="Calibri"/>
        <family val="2"/>
        <charset val="204"/>
        <scheme val="minor"/>
      </rPr>
      <t>ежемесячное пособие многодетным семьям со среднедушевым доходом ниже проижиточного минимума</t>
    </r>
    <r>
      <rPr>
        <sz val="9"/>
        <color theme="1"/>
        <rFont val="Calibri"/>
        <family val="2"/>
        <charset val="204"/>
        <scheme val="minor"/>
      </rPr>
      <t xml:space="preserve"> (</t>
    </r>
    <r>
      <rPr>
        <i/>
        <sz val="9"/>
        <color theme="1"/>
        <rFont val="Calibri"/>
        <family val="2"/>
        <charset val="204"/>
        <scheme val="minor"/>
      </rPr>
      <t xml:space="preserve">малоимущим семьям) </t>
    </r>
  </si>
  <si>
    <r>
      <rPr>
        <b/>
        <sz val="9"/>
        <color theme="1"/>
        <rFont val="Calibri"/>
        <family val="2"/>
        <charset val="204"/>
        <scheme val="minor"/>
      </rPr>
      <t>ежемесячное пособие на ребенка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(семьи со среднедушевым доходом, размер которого не превышает величину прожиточного минимума, установленную на душу населения в ЯНАО)</t>
    </r>
  </si>
  <si>
    <r>
      <rPr>
        <b/>
        <sz val="9"/>
        <color theme="1"/>
        <rFont val="Calibri"/>
        <family val="2"/>
        <charset val="204"/>
        <scheme val="minor"/>
      </rPr>
      <t>ежемесячное пособие на ребенка</t>
    </r>
    <r>
      <rPr>
        <i/>
        <sz val="9"/>
        <color theme="1"/>
        <rFont val="Calibri"/>
        <family val="2"/>
        <charset val="204"/>
        <scheme val="minor"/>
      </rPr>
      <t xml:space="preserve"> ( родители которых уклоняются от уплаты алиментов и на детей военнослужащих по призывусемьи со среднедушевым доходом, размер которого не превышает величину прожиточного минимума, установленную на душу населения в ЯНАО)</t>
    </r>
  </si>
  <si>
    <r>
      <rPr>
        <b/>
        <sz val="9"/>
        <color theme="1"/>
        <rFont val="Calibri"/>
        <family val="2"/>
        <charset val="204"/>
        <scheme val="minor"/>
      </rPr>
      <t>ежемесячное пособие на ребенка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(одиноких матерейсемьи со среднедушевым доходом, размер которого не превышает величину прожиточного минимума, установленную на душу населения в ЯНАО</t>
    </r>
    <r>
      <rPr>
        <sz val="9"/>
        <color theme="1"/>
        <rFont val="Calibri"/>
        <family val="2"/>
        <charset val="204"/>
        <scheme val="minor"/>
      </rPr>
      <t>)</t>
    </r>
  </si>
  <si>
    <r>
      <rPr>
        <b/>
        <sz val="9"/>
        <color theme="1"/>
        <rFont val="Calibri"/>
        <family val="2"/>
        <charset val="204"/>
        <scheme val="minor"/>
      </rPr>
      <t xml:space="preserve">ежемесячное пособие на ребенка-инвалида </t>
    </r>
    <r>
      <rPr>
        <i/>
        <sz val="9"/>
        <color theme="1"/>
        <rFont val="Calibri"/>
        <family val="2"/>
        <charset val="204"/>
        <scheme val="minor"/>
      </rPr>
      <t>(родители которого уклоняются от уплаты алиментов и на детей военнослужащих по призыву)</t>
    </r>
  </si>
  <si>
    <r>
      <rPr>
        <b/>
        <sz val="9"/>
        <color theme="1"/>
        <rFont val="Calibri"/>
        <family val="2"/>
        <charset val="204"/>
        <scheme val="minor"/>
      </rPr>
      <t>ежемесячное пособие на ребенка-инвалида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i/>
        <sz val="9"/>
        <color theme="1"/>
        <rFont val="Calibri"/>
        <family val="2"/>
        <charset val="204"/>
        <scheme val="minor"/>
      </rPr>
      <t>(одиноких матерей)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</si>
</sst>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center" vertical="top"/>
    </xf>
    <xf numFmtId="2" fontId="0" fillId="0" borderId="0" xfId="0" applyNumberFormat="1"/>
    <xf numFmtId="0" fontId="6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top"/>
    </xf>
    <xf numFmtId="0" fontId="7" fillId="0" borderId="1" xfId="0" applyFont="1" applyBorder="1" applyAlignment="1">
      <alignment horizontal="justify" vertical="top" wrapText="1"/>
    </xf>
    <xf numFmtId="2" fontId="7" fillId="0" borderId="1" xfId="0" applyNumberFormat="1" applyFont="1" applyBorder="1"/>
    <xf numFmtId="0" fontId="7" fillId="0" borderId="0" xfId="0" applyFont="1"/>
    <xf numFmtId="2" fontId="7" fillId="0" borderId="0" xfId="0" applyNumberFormat="1" applyFont="1"/>
    <xf numFmtId="0" fontId="10" fillId="0" borderId="0" xfId="0" applyFont="1"/>
    <xf numFmtId="0" fontId="10" fillId="0" borderId="1" xfId="0" applyFont="1" applyBorder="1" applyAlignment="1">
      <alignment horizontal="justify" vertical="top" wrapText="1"/>
    </xf>
    <xf numFmtId="0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2" fontId="10" fillId="0" borderId="0" xfId="0" applyNumberFormat="1" applyFont="1" applyAlignment="1">
      <alignment horizontal="center" vertical="top"/>
    </xf>
    <xf numFmtId="0" fontId="10" fillId="0" borderId="0" xfId="0" applyFont="1" applyBorder="1" applyAlignment="1">
      <alignment horizontal="right" vertical="top"/>
    </xf>
    <xf numFmtId="2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7" xfId="0" applyNumberFormat="1" applyFont="1" applyBorder="1" applyAlignment="1">
      <alignment horizontal="center" vertical="top" wrapText="1"/>
    </xf>
    <xf numFmtId="2" fontId="12" fillId="0" borderId="6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3" xfId="0" applyFont="1" applyBorder="1"/>
    <xf numFmtId="0" fontId="12" fillId="0" borderId="1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A67" sqref="A67"/>
    </sheetView>
  </sheetViews>
  <sheetFormatPr defaultRowHeight="15"/>
  <cols>
    <col min="1" max="1" width="35.28515625" style="1" customWidth="1"/>
    <col min="2" max="2" width="23.42578125" style="1" customWidth="1"/>
    <col min="3" max="4" width="12.28515625" style="16" customWidth="1"/>
    <col min="5" max="5" width="16" customWidth="1"/>
    <col min="6" max="6" width="11.7109375" customWidth="1"/>
  </cols>
  <sheetData>
    <row r="1" spans="1:5">
      <c r="C1" s="61" t="s">
        <v>94</v>
      </c>
      <c r="D1" s="61"/>
      <c r="E1" s="61"/>
    </row>
    <row r="2" spans="1:5">
      <c r="C2" s="60" t="s">
        <v>95</v>
      </c>
      <c r="D2" s="60"/>
      <c r="E2" s="60"/>
    </row>
    <row r="3" spans="1:5">
      <c r="C3" s="24"/>
      <c r="D3" s="24"/>
      <c r="E3" s="24"/>
    </row>
    <row r="4" spans="1:5" s="6" customFormat="1" ht="75" customHeight="1">
      <c r="A4" s="65" t="s">
        <v>0</v>
      </c>
      <c r="B4" s="65"/>
      <c r="C4" s="17" t="s">
        <v>66</v>
      </c>
      <c r="D4" s="17" t="s">
        <v>69</v>
      </c>
    </row>
    <row r="5" spans="1:5" ht="46.5" customHeight="1">
      <c r="A5" s="4" t="s">
        <v>49</v>
      </c>
      <c r="B5" s="3" t="s">
        <v>11</v>
      </c>
      <c r="C5" s="18">
        <v>7455</v>
      </c>
      <c r="D5" s="18">
        <f>C5*1.06</f>
        <v>7902.3</v>
      </c>
    </row>
    <row r="6" spans="1:5" ht="44.25" customHeight="1">
      <c r="A6" s="4" t="s">
        <v>67</v>
      </c>
      <c r="B6" s="15" t="s">
        <v>68</v>
      </c>
      <c r="C6" s="18" t="s">
        <v>73</v>
      </c>
      <c r="D6" s="18">
        <v>7902.3</v>
      </c>
      <c r="E6" s="11" t="s">
        <v>81</v>
      </c>
    </row>
    <row r="7" spans="1:5" ht="15.75" customHeight="1">
      <c r="A7" s="12" t="s">
        <v>50</v>
      </c>
      <c r="B7" s="3" t="s">
        <v>12</v>
      </c>
      <c r="C7" s="18">
        <v>876.24</v>
      </c>
      <c r="D7" s="18">
        <f>C7*1.06</f>
        <v>928.81440000000009</v>
      </c>
      <c r="E7" s="1"/>
    </row>
    <row r="8" spans="1:5" ht="15.75" customHeight="1">
      <c r="A8" s="9"/>
      <c r="B8" s="3" t="s">
        <v>13</v>
      </c>
      <c r="C8" s="18">
        <v>1597.5</v>
      </c>
      <c r="D8" s="18">
        <f t="shared" ref="D8:D25" si="0">C8*1.06</f>
        <v>1693.3500000000001</v>
      </c>
      <c r="E8" s="1"/>
    </row>
    <row r="9" spans="1:5" ht="57.75" customHeight="1">
      <c r="A9" s="10"/>
      <c r="B9" s="3" t="s">
        <v>14</v>
      </c>
      <c r="C9" s="18">
        <v>158.74</v>
      </c>
      <c r="D9" s="18">
        <f t="shared" si="0"/>
        <v>168.26440000000002</v>
      </c>
      <c r="E9" s="1"/>
    </row>
    <row r="10" spans="1:5" ht="45.75" customHeight="1">
      <c r="A10" s="10"/>
      <c r="B10" s="15" t="s">
        <v>82</v>
      </c>
      <c r="C10" s="18" t="s">
        <v>73</v>
      </c>
      <c r="D10" s="18">
        <v>928.81</v>
      </c>
      <c r="E10" s="11" t="s">
        <v>83</v>
      </c>
    </row>
    <row r="11" spans="1:5" ht="49.5" customHeight="1">
      <c r="A11" s="4" t="s">
        <v>79</v>
      </c>
      <c r="B11" s="3" t="s">
        <v>15</v>
      </c>
      <c r="C11" s="18">
        <v>469.87</v>
      </c>
      <c r="D11" s="18">
        <f>C11*1.06</f>
        <v>498.06220000000002</v>
      </c>
    </row>
    <row r="12" spans="1:5" ht="47.25" customHeight="1">
      <c r="A12" s="8" t="s">
        <v>1</v>
      </c>
      <c r="B12" s="5" t="s">
        <v>16</v>
      </c>
      <c r="C12" s="18">
        <v>234.93</v>
      </c>
      <c r="D12" s="18">
        <f>C12*1.06</f>
        <v>249.02580000000003</v>
      </c>
    </row>
    <row r="13" spans="1:5" ht="48" customHeight="1">
      <c r="A13" s="9"/>
      <c r="B13" s="5" t="s">
        <v>17</v>
      </c>
      <c r="C13" s="18">
        <v>234.93</v>
      </c>
      <c r="D13" s="18">
        <f t="shared" ref="D13:D14" si="1">C13*1.06</f>
        <v>249.02580000000003</v>
      </c>
    </row>
    <row r="14" spans="1:5" ht="45.75" customHeight="1">
      <c r="A14" s="10"/>
      <c r="B14" s="5" t="s">
        <v>71</v>
      </c>
      <c r="C14" s="18">
        <v>234.93</v>
      </c>
      <c r="D14" s="18">
        <f t="shared" si="1"/>
        <v>249.02580000000003</v>
      </c>
    </row>
    <row r="15" spans="1:5" ht="35.25" customHeight="1">
      <c r="A15" s="4" t="s">
        <v>5</v>
      </c>
      <c r="B15" s="3" t="s">
        <v>6</v>
      </c>
      <c r="C15" s="18">
        <v>38097.18</v>
      </c>
      <c r="D15" s="18">
        <f t="shared" si="0"/>
        <v>40383.010800000004</v>
      </c>
    </row>
    <row r="16" spans="1:5" ht="102.75" customHeight="1">
      <c r="A16" s="64" t="s">
        <v>18</v>
      </c>
      <c r="B16" s="2" t="s">
        <v>19</v>
      </c>
      <c r="C16" s="21">
        <v>76194.36</v>
      </c>
      <c r="D16" s="18">
        <f t="shared" si="0"/>
        <v>80766.021600000007</v>
      </c>
    </row>
    <row r="17" spans="1:5" ht="25.5" customHeight="1">
      <c r="A17" s="64"/>
      <c r="B17" s="2" t="s">
        <v>10</v>
      </c>
      <c r="C17" s="21">
        <v>25398.12</v>
      </c>
      <c r="D17" s="18">
        <f t="shared" si="0"/>
        <v>26922.0072</v>
      </c>
    </row>
    <row r="18" spans="1:5" ht="84.75" customHeight="1">
      <c r="A18" s="4" t="s">
        <v>7</v>
      </c>
      <c r="B18" s="3" t="s">
        <v>30</v>
      </c>
      <c r="C18" s="18">
        <v>3174.77</v>
      </c>
      <c r="D18" s="18">
        <f t="shared" si="0"/>
        <v>3365.2562000000003</v>
      </c>
    </row>
    <row r="19" spans="1:5" ht="44.25" customHeight="1">
      <c r="A19" s="4" t="s">
        <v>78</v>
      </c>
      <c r="B19" s="3" t="s">
        <v>20</v>
      </c>
      <c r="C19" s="18">
        <v>634.95000000000005</v>
      </c>
      <c r="D19" s="18">
        <f t="shared" si="0"/>
        <v>673.04700000000003</v>
      </c>
    </row>
    <row r="20" spans="1:5" ht="60" customHeight="1">
      <c r="A20" s="4" t="s">
        <v>8</v>
      </c>
      <c r="B20" s="3" t="s">
        <v>29</v>
      </c>
      <c r="C20" s="18">
        <v>12699.06</v>
      </c>
      <c r="D20" s="18">
        <f t="shared" si="0"/>
        <v>13461.0036</v>
      </c>
    </row>
    <row r="21" spans="1:5" ht="21" customHeight="1">
      <c r="A21" s="73" t="s">
        <v>60</v>
      </c>
      <c r="B21" s="14" t="s">
        <v>61</v>
      </c>
      <c r="C21" s="18">
        <v>21300</v>
      </c>
      <c r="D21" s="18">
        <f t="shared" si="0"/>
        <v>22578</v>
      </c>
    </row>
    <row r="22" spans="1:5" ht="42" customHeight="1">
      <c r="A22" s="74"/>
      <c r="B22" s="14" t="s">
        <v>62</v>
      </c>
      <c r="C22" s="18">
        <v>21300</v>
      </c>
      <c r="D22" s="18">
        <f t="shared" si="0"/>
        <v>22578</v>
      </c>
    </row>
    <row r="23" spans="1:5" ht="44.25" customHeight="1">
      <c r="A23" s="74"/>
      <c r="B23" s="14" t="s">
        <v>63</v>
      </c>
      <c r="C23" s="18">
        <v>10650</v>
      </c>
      <c r="D23" s="18">
        <f t="shared" si="0"/>
        <v>11289</v>
      </c>
    </row>
    <row r="24" spans="1:5" ht="18" customHeight="1">
      <c r="A24" s="74"/>
      <c r="B24" s="14" t="s">
        <v>64</v>
      </c>
      <c r="C24" s="18">
        <v>10650</v>
      </c>
      <c r="D24" s="18">
        <f t="shared" si="0"/>
        <v>11289</v>
      </c>
    </row>
    <row r="25" spans="1:5" ht="39.75" customHeight="1">
      <c r="A25" s="74"/>
      <c r="B25" s="14" t="s">
        <v>65</v>
      </c>
      <c r="C25" s="18">
        <v>4473</v>
      </c>
      <c r="D25" s="18">
        <f t="shared" si="0"/>
        <v>4741.38</v>
      </c>
    </row>
    <row r="26" spans="1:5" ht="48.75" customHeight="1">
      <c r="A26" s="75"/>
      <c r="B26" s="14" t="s">
        <v>72</v>
      </c>
      <c r="C26" s="18" t="s">
        <v>73</v>
      </c>
      <c r="D26" s="18">
        <v>1590</v>
      </c>
      <c r="E26" s="11" t="s">
        <v>80</v>
      </c>
    </row>
    <row r="27" spans="1:5" ht="48.75" customHeight="1">
      <c r="A27" s="23" t="s">
        <v>89</v>
      </c>
      <c r="B27" s="14" t="s">
        <v>90</v>
      </c>
      <c r="C27" s="18" t="s">
        <v>73</v>
      </c>
      <c r="D27" s="18">
        <v>3180</v>
      </c>
      <c r="E27" s="11" t="s">
        <v>91</v>
      </c>
    </row>
    <row r="28" spans="1:5" s="6" customFormat="1" ht="56.25" customHeight="1">
      <c r="A28" s="69" t="s">
        <v>2</v>
      </c>
      <c r="B28" s="69"/>
      <c r="C28" s="7" t="s">
        <v>66</v>
      </c>
      <c r="D28" s="7" t="s">
        <v>70</v>
      </c>
    </row>
    <row r="29" spans="1:5" ht="50.25" customHeight="1">
      <c r="A29" s="62" t="s">
        <v>51</v>
      </c>
      <c r="B29" s="3" t="s">
        <v>31</v>
      </c>
      <c r="C29" s="18">
        <v>190.49</v>
      </c>
      <c r="D29" s="18">
        <v>212</v>
      </c>
      <c r="E29" s="11" t="s">
        <v>84</v>
      </c>
    </row>
    <row r="30" spans="1:5" ht="44.25" customHeight="1">
      <c r="A30" s="76"/>
      <c r="B30" s="3" t="s">
        <v>9</v>
      </c>
      <c r="C30" s="18">
        <v>380.97</v>
      </c>
      <c r="D30" s="18">
        <v>424</v>
      </c>
      <c r="E30" s="11" t="s">
        <v>85</v>
      </c>
    </row>
    <row r="31" spans="1:5" ht="71.25" customHeight="1">
      <c r="A31" s="63"/>
      <c r="B31" s="15" t="s">
        <v>48</v>
      </c>
      <c r="C31" s="18" t="s">
        <v>73</v>
      </c>
      <c r="D31" s="18">
        <v>901</v>
      </c>
      <c r="E31" s="11" t="s">
        <v>86</v>
      </c>
    </row>
    <row r="32" spans="1:5" ht="85.5" customHeight="1">
      <c r="A32" s="2" t="s">
        <v>52</v>
      </c>
      <c r="B32" s="3" t="s">
        <v>32</v>
      </c>
      <c r="C32" s="18">
        <v>38.1</v>
      </c>
      <c r="D32" s="18">
        <v>40.28</v>
      </c>
      <c r="E32" s="11" t="s">
        <v>87</v>
      </c>
    </row>
    <row r="33" spans="1:6" ht="123" customHeight="1">
      <c r="A33" s="13" t="s">
        <v>53</v>
      </c>
      <c r="B33" s="3" t="s">
        <v>21</v>
      </c>
      <c r="C33" s="18">
        <v>317.48</v>
      </c>
      <c r="D33" s="18">
        <v>336.55</v>
      </c>
      <c r="E33" s="11" t="s">
        <v>88</v>
      </c>
    </row>
    <row r="34" spans="1:6" ht="40.5" customHeight="1">
      <c r="A34" s="72" t="s">
        <v>54</v>
      </c>
      <c r="B34" s="3" t="s">
        <v>33</v>
      </c>
      <c r="C34" s="18">
        <v>793.69</v>
      </c>
      <c r="D34" s="18">
        <f>C34*1.06</f>
        <v>841.31140000000005</v>
      </c>
    </row>
    <row r="35" spans="1:6" ht="35.25" customHeight="1">
      <c r="A35" s="72"/>
      <c r="B35" s="3" t="s">
        <v>34</v>
      </c>
      <c r="C35" s="18">
        <v>1587.38</v>
      </c>
      <c r="D35" s="18">
        <f t="shared" ref="D35:D36" si="2">C35*1.06</f>
        <v>1682.6228000000001</v>
      </c>
    </row>
    <row r="36" spans="1:6" ht="31.5" customHeight="1">
      <c r="A36" s="72"/>
      <c r="B36" s="3" t="s">
        <v>35</v>
      </c>
      <c r="C36" s="18">
        <v>2381.0700000000002</v>
      </c>
      <c r="D36" s="18">
        <f t="shared" si="2"/>
        <v>2523.9342000000001</v>
      </c>
    </row>
    <row r="37" spans="1:6" ht="58.5" customHeight="1">
      <c r="A37" s="69" t="s">
        <v>3</v>
      </c>
      <c r="B37" s="69"/>
      <c r="C37" s="7" t="s">
        <v>47</v>
      </c>
      <c r="D37" s="7" t="s">
        <v>70</v>
      </c>
    </row>
    <row r="38" spans="1:6" ht="54" customHeight="1">
      <c r="A38" s="13" t="s">
        <v>55</v>
      </c>
      <c r="B38" s="3" t="s">
        <v>22</v>
      </c>
      <c r="C38" s="18">
        <v>1079.42</v>
      </c>
      <c r="D38" s="18">
        <f>C38/1.7*1.06*1.7</f>
        <v>1144.1852000000001</v>
      </c>
    </row>
    <row r="39" spans="1:6" ht="42" customHeight="1">
      <c r="A39" s="66"/>
      <c r="B39" s="3" t="s">
        <v>23</v>
      </c>
      <c r="C39" s="18">
        <v>1142.9100000000001</v>
      </c>
      <c r="D39" s="18">
        <v>1211.49</v>
      </c>
    </row>
    <row r="40" spans="1:6" ht="56.25" customHeight="1">
      <c r="A40" s="67"/>
      <c r="B40" s="3" t="s">
        <v>24</v>
      </c>
      <c r="C40" s="18">
        <v>647.65</v>
      </c>
      <c r="D40" s="18">
        <f>C40/1.7*1.06*1.7</f>
        <v>686.5089999999999</v>
      </c>
    </row>
    <row r="41" spans="1:6" ht="53.25" customHeight="1">
      <c r="A41" s="67"/>
      <c r="B41" s="3" t="s">
        <v>25</v>
      </c>
      <c r="C41" s="18">
        <v>685.75</v>
      </c>
      <c r="D41" s="18">
        <v>726.89</v>
      </c>
      <c r="E41" s="22"/>
      <c r="F41" s="22"/>
    </row>
    <row r="42" spans="1:6" ht="59.25" customHeight="1">
      <c r="A42" s="67"/>
      <c r="B42" s="3" t="s">
        <v>26</v>
      </c>
      <c r="C42" s="18">
        <v>431.77</v>
      </c>
      <c r="D42" s="18">
        <v>457.67</v>
      </c>
    </row>
    <row r="43" spans="1:6" ht="52.5" customHeight="1">
      <c r="A43" s="68"/>
      <c r="B43" s="3" t="s">
        <v>27</v>
      </c>
      <c r="C43" s="18">
        <v>457.16</v>
      </c>
      <c r="D43" s="18">
        <v>484.6</v>
      </c>
      <c r="E43" s="22"/>
      <c r="F43" s="22"/>
    </row>
    <row r="44" spans="1:6" ht="121.5" customHeight="1">
      <c r="A44" s="13" t="s">
        <v>56</v>
      </c>
      <c r="B44" s="3" t="s">
        <v>28</v>
      </c>
      <c r="C44" s="18">
        <v>1619.13</v>
      </c>
      <c r="D44" s="18">
        <v>1716.29</v>
      </c>
    </row>
    <row r="45" spans="1:6" ht="42" customHeight="1">
      <c r="A45" s="66"/>
      <c r="B45" s="3" t="s">
        <v>36</v>
      </c>
      <c r="C45" s="18">
        <v>1714.37</v>
      </c>
      <c r="D45" s="18">
        <v>1817.24</v>
      </c>
    </row>
    <row r="46" spans="1:6" ht="54" customHeight="1">
      <c r="A46" s="67"/>
      <c r="B46" s="3" t="s">
        <v>37</v>
      </c>
      <c r="C46" s="18">
        <v>971.48</v>
      </c>
      <c r="D46" s="18">
        <v>1029.78</v>
      </c>
    </row>
    <row r="47" spans="1:6" ht="54.75" customHeight="1">
      <c r="A47" s="67"/>
      <c r="B47" s="3" t="s">
        <v>38</v>
      </c>
      <c r="C47" s="18">
        <v>1028.6300000000001</v>
      </c>
      <c r="D47" s="18">
        <f>C47/1.8*1.06*1.8</f>
        <v>1090.3478000000002</v>
      </c>
    </row>
    <row r="48" spans="1:6" ht="54.75" customHeight="1">
      <c r="A48" s="67"/>
      <c r="B48" s="3" t="s">
        <v>39</v>
      </c>
      <c r="C48" s="18">
        <v>647.65</v>
      </c>
      <c r="D48" s="18">
        <f>C48/1.7*1.06*1.7</f>
        <v>686.5089999999999</v>
      </c>
    </row>
    <row r="49" spans="1:4" ht="54" customHeight="1">
      <c r="A49" s="68"/>
      <c r="B49" s="3" t="s">
        <v>27</v>
      </c>
      <c r="C49" s="18">
        <v>685.75</v>
      </c>
      <c r="D49" s="18">
        <v>726.89</v>
      </c>
    </row>
    <row r="50" spans="1:4" ht="98.25" customHeight="1">
      <c r="A50" s="13" t="s">
        <v>57</v>
      </c>
      <c r="B50" s="3" t="s">
        <v>22</v>
      </c>
      <c r="C50" s="18">
        <v>2158.85</v>
      </c>
      <c r="D50" s="18">
        <v>2288.37</v>
      </c>
    </row>
    <row r="51" spans="1:4" ht="44.25" customHeight="1">
      <c r="A51" s="66"/>
      <c r="B51" s="3" t="s">
        <v>36</v>
      </c>
      <c r="C51" s="18">
        <v>2285.84</v>
      </c>
      <c r="D51" s="18">
        <v>2422.98</v>
      </c>
    </row>
    <row r="52" spans="1:4" ht="58.5" customHeight="1">
      <c r="A52" s="67"/>
      <c r="B52" s="3" t="s">
        <v>40</v>
      </c>
      <c r="C52" s="18">
        <v>1295.3</v>
      </c>
      <c r="D52" s="18">
        <f>C52/1.7*1.06*1.7</f>
        <v>1373.0179999999998</v>
      </c>
    </row>
    <row r="53" spans="1:4" ht="55.5" customHeight="1">
      <c r="A53" s="67"/>
      <c r="B53" s="3" t="s">
        <v>41</v>
      </c>
      <c r="C53" s="18">
        <v>1371.49</v>
      </c>
      <c r="D53" s="18">
        <v>1453.79</v>
      </c>
    </row>
    <row r="54" spans="1:4" ht="56.25" customHeight="1">
      <c r="A54" s="67"/>
      <c r="B54" s="3" t="s">
        <v>39</v>
      </c>
      <c r="C54" s="18">
        <v>863.53</v>
      </c>
      <c r="D54" s="18">
        <v>915.35</v>
      </c>
    </row>
    <row r="55" spans="1:4" ht="55.5" customHeight="1">
      <c r="A55" s="68"/>
      <c r="B55" s="3" t="s">
        <v>42</v>
      </c>
      <c r="C55" s="18">
        <v>914.33</v>
      </c>
      <c r="D55" s="18">
        <f>C55/1.8*1.06*1.8</f>
        <v>969.18979999999999</v>
      </c>
    </row>
    <row r="56" spans="1:4" ht="33" customHeight="1">
      <c r="A56" s="70" t="s">
        <v>4</v>
      </c>
      <c r="B56" s="3" t="s">
        <v>43</v>
      </c>
      <c r="C56" s="18">
        <v>1079.42</v>
      </c>
      <c r="D56" s="18">
        <f>C56/1.7*1.06*1.7</f>
        <v>1144.1852000000001</v>
      </c>
    </row>
    <row r="57" spans="1:4" ht="30" customHeight="1">
      <c r="A57" s="71"/>
      <c r="B57" s="3" t="s">
        <v>44</v>
      </c>
      <c r="C57" s="18">
        <v>1142.9100000000001</v>
      </c>
      <c r="D57" s="18">
        <v>1211.49</v>
      </c>
    </row>
    <row r="58" spans="1:4" ht="41.25" customHeight="1">
      <c r="A58" s="62" t="s">
        <v>58</v>
      </c>
      <c r="B58" s="3" t="s">
        <v>43</v>
      </c>
      <c r="C58" s="18">
        <v>1619.13</v>
      </c>
      <c r="D58" s="18">
        <v>1716.29</v>
      </c>
    </row>
    <row r="59" spans="1:4" ht="31.5" customHeight="1">
      <c r="A59" s="63"/>
      <c r="B59" s="3" t="s">
        <v>45</v>
      </c>
      <c r="C59" s="18">
        <v>1714.37</v>
      </c>
      <c r="D59" s="18">
        <v>1817.24</v>
      </c>
    </row>
    <row r="60" spans="1:4" ht="34.5" customHeight="1">
      <c r="A60" s="62" t="s">
        <v>59</v>
      </c>
      <c r="B60" s="3" t="s">
        <v>46</v>
      </c>
      <c r="C60" s="18">
        <v>2158.85</v>
      </c>
      <c r="D60" s="18">
        <v>2288.37</v>
      </c>
    </row>
    <row r="61" spans="1:4" ht="36" customHeight="1">
      <c r="A61" s="63"/>
      <c r="B61" s="3" t="s">
        <v>45</v>
      </c>
      <c r="C61" s="18">
        <v>2285.84</v>
      </c>
      <c r="D61" s="18">
        <v>2422.98</v>
      </c>
    </row>
    <row r="62" spans="1:4" ht="90">
      <c r="A62" s="19" t="s">
        <v>76</v>
      </c>
      <c r="B62" s="20" t="s">
        <v>75</v>
      </c>
      <c r="C62" s="18">
        <v>2130</v>
      </c>
      <c r="D62" s="18">
        <f>C62*1.06</f>
        <v>2257.8000000000002</v>
      </c>
    </row>
    <row r="63" spans="1:4" ht="67.5" customHeight="1">
      <c r="A63" s="12" t="s">
        <v>77</v>
      </c>
      <c r="B63" s="2" t="s">
        <v>74</v>
      </c>
      <c r="C63" s="18">
        <v>15975</v>
      </c>
      <c r="D63" s="18">
        <f>C63*1.06</f>
        <v>16933.5</v>
      </c>
    </row>
    <row r="66" spans="1:1">
      <c r="A66" s="1" t="s">
        <v>92</v>
      </c>
    </row>
    <row r="67" spans="1:1">
      <c r="A67" s="1" t="s">
        <v>93</v>
      </c>
    </row>
  </sheetData>
  <mergeCells count="15">
    <mergeCell ref="C2:E2"/>
    <mergeCell ref="C1:E1"/>
    <mergeCell ref="A58:A59"/>
    <mergeCell ref="A60:A61"/>
    <mergeCell ref="A16:A17"/>
    <mergeCell ref="A4:B4"/>
    <mergeCell ref="A39:A43"/>
    <mergeCell ref="A45:A49"/>
    <mergeCell ref="A51:A55"/>
    <mergeCell ref="A28:B28"/>
    <mergeCell ref="A37:B37"/>
    <mergeCell ref="A56:A57"/>
    <mergeCell ref="A34:A36"/>
    <mergeCell ref="A21:A26"/>
    <mergeCell ref="A29:A31"/>
  </mergeCells>
  <pageMargins left="0.19685039370078741" right="0.19685039370078741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G86" sqref="G86"/>
    </sheetView>
  </sheetViews>
  <sheetFormatPr defaultRowHeight="15"/>
  <cols>
    <col min="1" max="1" width="32.5703125" style="29" customWidth="1"/>
    <col min="2" max="2" width="33.5703125" style="29" customWidth="1"/>
    <col min="3" max="3" width="10.42578125" style="44" customWidth="1"/>
    <col min="4" max="4" width="10.140625" style="44" customWidth="1"/>
    <col min="5" max="5" width="10.28515625" style="57" customWidth="1"/>
    <col min="6" max="6" width="10.140625" style="57" customWidth="1"/>
    <col min="7" max="7" width="9.85546875" style="29" customWidth="1"/>
    <col min="8" max="8" width="10.85546875" style="29" customWidth="1"/>
    <col min="9" max="9" width="8.85546875" style="29" customWidth="1"/>
  </cols>
  <sheetData>
    <row r="1" spans="1:9">
      <c r="E1" s="45"/>
      <c r="F1" s="45"/>
      <c r="G1" s="45"/>
    </row>
    <row r="2" spans="1:9" s="6" customFormat="1" ht="65.25" customHeight="1">
      <c r="A2" s="65" t="s">
        <v>0</v>
      </c>
      <c r="B2" s="65"/>
      <c r="C2" s="46" t="s">
        <v>104</v>
      </c>
      <c r="D2" s="46" t="s">
        <v>105</v>
      </c>
      <c r="E2" s="47" t="s">
        <v>106</v>
      </c>
      <c r="F2" s="47" t="s">
        <v>107</v>
      </c>
      <c r="G2" s="47" t="s">
        <v>114</v>
      </c>
      <c r="H2" s="47" t="s">
        <v>138</v>
      </c>
      <c r="I2" s="29"/>
    </row>
    <row r="3" spans="1:9">
      <c r="A3" s="98" t="s">
        <v>96</v>
      </c>
      <c r="B3" s="99"/>
      <c r="C3" s="48">
        <v>1.0840000000000001</v>
      </c>
      <c r="D3" s="46">
        <v>1.1000000000000001</v>
      </c>
      <c r="E3" s="49">
        <v>1.0649999999999999</v>
      </c>
      <c r="F3" s="49">
        <v>1.06</v>
      </c>
      <c r="G3" s="49">
        <v>1.0549999999999999</v>
      </c>
      <c r="H3" s="50">
        <v>1.04</v>
      </c>
    </row>
    <row r="4" spans="1:9" ht="40.5" customHeight="1">
      <c r="A4" s="38" t="s">
        <v>49</v>
      </c>
      <c r="B4" s="30" t="s">
        <v>11</v>
      </c>
      <c r="C4" s="51">
        <v>2168</v>
      </c>
      <c r="D4" s="51">
        <v>2384.8000000000002</v>
      </c>
      <c r="E4" s="52">
        <v>7455</v>
      </c>
      <c r="F4" s="52">
        <f>E4*1.06</f>
        <v>7902.3</v>
      </c>
      <c r="G4" s="52">
        <f>F4*1.055</f>
        <v>8336.9264999999996</v>
      </c>
      <c r="H4" s="53">
        <v>8670.41</v>
      </c>
    </row>
    <row r="5" spans="1:9" ht="48">
      <c r="A5" s="38" t="s">
        <v>67</v>
      </c>
      <c r="B5" s="30" t="s">
        <v>68</v>
      </c>
      <c r="C5" s="88" t="s">
        <v>97</v>
      </c>
      <c r="D5" s="89"/>
      <c r="E5" s="90"/>
      <c r="F5" s="52">
        <v>7902.3</v>
      </c>
      <c r="G5" s="52">
        <f t="shared" ref="G5:G7" si="0">F5*1.055</f>
        <v>8336.9264999999996</v>
      </c>
      <c r="H5" s="53">
        <v>8670.41</v>
      </c>
    </row>
    <row r="6" spans="1:9">
      <c r="A6" s="39" t="s">
        <v>50</v>
      </c>
      <c r="B6" s="30" t="s">
        <v>12</v>
      </c>
      <c r="C6" s="51">
        <v>747.96</v>
      </c>
      <c r="D6" s="51">
        <v>822.76</v>
      </c>
      <c r="E6" s="52">
        <v>876.24</v>
      </c>
      <c r="F6" s="52">
        <f>E6*1.06</f>
        <v>928.81440000000009</v>
      </c>
      <c r="G6" s="52">
        <v>979.89</v>
      </c>
      <c r="H6" s="53">
        <v>1019.09</v>
      </c>
    </row>
    <row r="7" spans="1:9" ht="36">
      <c r="A7" s="40"/>
      <c r="B7" s="30" t="s">
        <v>13</v>
      </c>
      <c r="C7" s="51">
        <v>883.46</v>
      </c>
      <c r="D7" s="51" t="s">
        <v>98</v>
      </c>
      <c r="E7" s="52">
        <v>1597.5</v>
      </c>
      <c r="F7" s="52">
        <f t="shared" ref="F7:F25" si="1">E7*1.06</f>
        <v>1693.3500000000001</v>
      </c>
      <c r="G7" s="52">
        <f t="shared" si="0"/>
        <v>1786.48425</v>
      </c>
      <c r="H7" s="53">
        <v>1857.94</v>
      </c>
    </row>
    <row r="8" spans="1:9" ht="45.95" customHeight="1">
      <c r="A8" s="41"/>
      <c r="B8" s="30" t="s">
        <v>14</v>
      </c>
      <c r="C8" s="51">
        <v>135.5</v>
      </c>
      <c r="D8" s="51">
        <v>149.05000000000001</v>
      </c>
      <c r="E8" s="52">
        <v>158.74</v>
      </c>
      <c r="F8" s="52">
        <f t="shared" si="1"/>
        <v>168.26440000000002</v>
      </c>
      <c r="G8" s="52">
        <v>177.51</v>
      </c>
      <c r="H8" s="53">
        <v>184.61</v>
      </c>
    </row>
    <row r="9" spans="1:9">
      <c r="A9" s="41"/>
      <c r="B9" s="30" t="s">
        <v>82</v>
      </c>
      <c r="C9" s="51" t="s">
        <v>99</v>
      </c>
      <c r="D9" s="51" t="s">
        <v>100</v>
      </c>
      <c r="E9" s="51" t="s">
        <v>100</v>
      </c>
      <c r="F9" s="52">
        <v>928.81</v>
      </c>
      <c r="G9" s="52">
        <v>979.89</v>
      </c>
      <c r="H9" s="53">
        <v>1019.09</v>
      </c>
    </row>
    <row r="10" spans="1:9" ht="38.25" customHeight="1">
      <c r="A10" s="38" t="s">
        <v>79</v>
      </c>
      <c r="B10" s="30" t="s">
        <v>15</v>
      </c>
      <c r="C10" s="51">
        <v>401.08</v>
      </c>
      <c r="D10" s="51">
        <v>441.19</v>
      </c>
      <c r="E10" s="52">
        <v>469.87</v>
      </c>
      <c r="F10" s="52">
        <f>E10*1.06</f>
        <v>498.06220000000002</v>
      </c>
      <c r="G10" s="52">
        <v>525.45000000000005</v>
      </c>
      <c r="H10" s="53">
        <v>546.47</v>
      </c>
    </row>
    <row r="11" spans="1:9" ht="30.75" customHeight="1">
      <c r="A11" s="77" t="s">
        <v>1</v>
      </c>
      <c r="B11" s="31" t="s">
        <v>16</v>
      </c>
      <c r="C11" s="51">
        <v>200.54</v>
      </c>
      <c r="D11" s="51">
        <v>220.59</v>
      </c>
      <c r="E11" s="52">
        <v>234.93</v>
      </c>
      <c r="F11" s="52">
        <f>E11*1.06</f>
        <v>249.02580000000003</v>
      </c>
      <c r="G11" s="52">
        <v>262.73</v>
      </c>
      <c r="H11" s="53">
        <v>273.24</v>
      </c>
    </row>
    <row r="12" spans="1:9" ht="29.25" customHeight="1">
      <c r="A12" s="91"/>
      <c r="B12" s="31" t="s">
        <v>17</v>
      </c>
      <c r="C12" s="51">
        <v>200.54</v>
      </c>
      <c r="D12" s="51">
        <v>220.59</v>
      </c>
      <c r="E12" s="52">
        <v>234.93</v>
      </c>
      <c r="F12" s="52">
        <f t="shared" ref="F12:F13" si="2">E12*1.06</f>
        <v>249.02580000000003</v>
      </c>
      <c r="G12" s="52">
        <v>262.73</v>
      </c>
      <c r="H12" s="53">
        <v>273.24</v>
      </c>
    </row>
    <row r="13" spans="1:9" ht="28.5" customHeight="1">
      <c r="A13" s="91"/>
      <c r="B13" s="31" t="s">
        <v>71</v>
      </c>
      <c r="C13" s="51">
        <v>200.54</v>
      </c>
      <c r="D13" s="51">
        <v>220.59</v>
      </c>
      <c r="E13" s="52">
        <v>234.93</v>
      </c>
      <c r="F13" s="52">
        <f t="shared" si="2"/>
        <v>249.02580000000003</v>
      </c>
      <c r="G13" s="52">
        <v>262.73</v>
      </c>
      <c r="H13" s="53">
        <v>273.24</v>
      </c>
    </row>
    <row r="14" spans="1:9">
      <c r="A14" s="92"/>
      <c r="B14" s="30" t="s">
        <v>82</v>
      </c>
      <c r="C14" s="51">
        <v>200.54</v>
      </c>
      <c r="D14" s="51">
        <v>220.59</v>
      </c>
      <c r="E14" s="52">
        <v>234.93</v>
      </c>
      <c r="F14" s="52" t="s">
        <v>100</v>
      </c>
      <c r="G14" s="52" t="s">
        <v>100</v>
      </c>
      <c r="H14" s="53" t="s">
        <v>100</v>
      </c>
    </row>
    <row r="15" spans="1:9" ht="48">
      <c r="A15" s="42"/>
      <c r="B15" s="30"/>
      <c r="C15" s="46" t="s">
        <v>104</v>
      </c>
      <c r="D15" s="46" t="s">
        <v>105</v>
      </c>
      <c r="E15" s="47" t="s">
        <v>106</v>
      </c>
      <c r="F15" s="47" t="s">
        <v>107</v>
      </c>
      <c r="G15" s="47" t="s">
        <v>114</v>
      </c>
      <c r="H15" s="47" t="s">
        <v>138</v>
      </c>
    </row>
    <row r="16" spans="1:9" ht="27.75" customHeight="1">
      <c r="A16" s="38" t="s">
        <v>5</v>
      </c>
      <c r="B16" s="30" t="s">
        <v>6</v>
      </c>
      <c r="C16" s="51">
        <v>32520</v>
      </c>
      <c r="D16" s="51">
        <v>35772</v>
      </c>
      <c r="E16" s="52">
        <v>38097.18</v>
      </c>
      <c r="F16" s="52">
        <f t="shared" si="1"/>
        <v>40383.010800000004</v>
      </c>
      <c r="G16" s="52">
        <f>F16*1.055</f>
        <v>42604.076394000003</v>
      </c>
      <c r="H16" s="52">
        <v>44304</v>
      </c>
    </row>
    <row r="17" spans="1:9" ht="60" customHeight="1">
      <c r="A17" s="93" t="s">
        <v>18</v>
      </c>
      <c r="B17" s="32" t="s">
        <v>19</v>
      </c>
      <c r="C17" s="51">
        <v>65040</v>
      </c>
      <c r="D17" s="51">
        <v>71544</v>
      </c>
      <c r="E17" s="52">
        <v>76194.36</v>
      </c>
      <c r="F17" s="52">
        <f t="shared" si="1"/>
        <v>80766.021600000007</v>
      </c>
      <c r="G17" s="52">
        <f t="shared" ref="G17:G33" si="3">F17*1.055</f>
        <v>85208.152788000007</v>
      </c>
      <c r="H17" s="53">
        <v>88616.48</v>
      </c>
    </row>
    <row r="18" spans="1:9">
      <c r="A18" s="93"/>
      <c r="B18" s="32" t="s">
        <v>10</v>
      </c>
      <c r="C18" s="51">
        <v>21680</v>
      </c>
      <c r="D18" s="51">
        <v>23848</v>
      </c>
      <c r="E18" s="52">
        <v>25398.12</v>
      </c>
      <c r="F18" s="52">
        <f t="shared" si="1"/>
        <v>26922.0072</v>
      </c>
      <c r="G18" s="52">
        <f t="shared" si="3"/>
        <v>28402.717595999999</v>
      </c>
      <c r="H18" s="53">
        <v>29538.83</v>
      </c>
    </row>
    <row r="19" spans="1:9" ht="72">
      <c r="A19" s="38" t="s">
        <v>7</v>
      </c>
      <c r="B19" s="30" t="s">
        <v>30</v>
      </c>
      <c r="C19" s="51">
        <v>2710</v>
      </c>
      <c r="D19" s="51">
        <v>2981</v>
      </c>
      <c r="E19" s="52">
        <v>3174.77</v>
      </c>
      <c r="F19" s="52">
        <f t="shared" si="1"/>
        <v>3365.2562000000003</v>
      </c>
      <c r="G19" s="52">
        <f t="shared" si="3"/>
        <v>3550.3452910000001</v>
      </c>
      <c r="H19" s="53">
        <v>3692.36</v>
      </c>
    </row>
    <row r="20" spans="1:9" ht="38.450000000000003" customHeight="1">
      <c r="A20" s="38" t="s">
        <v>78</v>
      </c>
      <c r="B20" s="30" t="s">
        <v>20</v>
      </c>
      <c r="C20" s="51">
        <v>542</v>
      </c>
      <c r="D20" s="51">
        <v>596.20000000000005</v>
      </c>
      <c r="E20" s="52">
        <v>634.95000000000005</v>
      </c>
      <c r="F20" s="52">
        <f t="shared" si="1"/>
        <v>673.04700000000003</v>
      </c>
      <c r="G20" s="52">
        <v>710.07</v>
      </c>
      <c r="H20" s="53">
        <v>738.47</v>
      </c>
    </row>
    <row r="21" spans="1:9" ht="51.6" customHeight="1">
      <c r="A21" s="38" t="s">
        <v>8</v>
      </c>
      <c r="B21" s="30" t="s">
        <v>29</v>
      </c>
      <c r="C21" s="51">
        <v>10840</v>
      </c>
      <c r="D21" s="51">
        <v>11924</v>
      </c>
      <c r="E21" s="52">
        <v>12699.06</v>
      </c>
      <c r="F21" s="52">
        <f t="shared" si="1"/>
        <v>13461.0036</v>
      </c>
      <c r="G21" s="52">
        <f t="shared" si="3"/>
        <v>14201.358797999999</v>
      </c>
      <c r="H21" s="105" t="s">
        <v>100</v>
      </c>
    </row>
    <row r="22" spans="1:9">
      <c r="A22" s="94" t="s">
        <v>60</v>
      </c>
      <c r="B22" s="33" t="s">
        <v>61</v>
      </c>
      <c r="C22" s="54" t="s">
        <v>99</v>
      </c>
      <c r="D22" s="54">
        <v>20000</v>
      </c>
      <c r="E22" s="52">
        <v>21300</v>
      </c>
      <c r="F22" s="52">
        <f t="shared" si="1"/>
        <v>22578</v>
      </c>
      <c r="G22" s="52">
        <f t="shared" si="3"/>
        <v>23819.789999999997</v>
      </c>
      <c r="H22" s="53">
        <v>24772.58</v>
      </c>
    </row>
    <row r="23" spans="1:9" ht="27.6" customHeight="1">
      <c r="A23" s="95"/>
      <c r="B23" s="33" t="s">
        <v>62</v>
      </c>
      <c r="C23" s="54" t="s">
        <v>99</v>
      </c>
      <c r="D23" s="54" t="s">
        <v>102</v>
      </c>
      <c r="E23" s="52">
        <v>21300</v>
      </c>
      <c r="F23" s="52">
        <f t="shared" si="1"/>
        <v>22578</v>
      </c>
      <c r="G23" s="52">
        <f t="shared" si="3"/>
        <v>23819.789999999997</v>
      </c>
      <c r="H23" s="53">
        <v>24772.58</v>
      </c>
    </row>
    <row r="24" spans="1:9" ht="27.95" customHeight="1">
      <c r="A24" s="95"/>
      <c r="B24" s="33" t="s">
        <v>63</v>
      </c>
      <c r="C24" s="54" t="s">
        <v>99</v>
      </c>
      <c r="D24" s="54" t="s">
        <v>101</v>
      </c>
      <c r="E24" s="52">
        <v>10650</v>
      </c>
      <c r="F24" s="52">
        <f t="shared" si="1"/>
        <v>11289</v>
      </c>
      <c r="G24" s="52">
        <f t="shared" si="3"/>
        <v>11909.894999999999</v>
      </c>
      <c r="H24" s="52">
        <v>12386.3</v>
      </c>
    </row>
    <row r="25" spans="1:9" ht="30" customHeight="1">
      <c r="A25" s="95"/>
      <c r="B25" s="33" t="s">
        <v>64</v>
      </c>
      <c r="C25" s="54" t="s">
        <v>99</v>
      </c>
      <c r="D25" s="54" t="s">
        <v>101</v>
      </c>
      <c r="E25" s="52">
        <v>10650</v>
      </c>
      <c r="F25" s="52">
        <f t="shared" si="1"/>
        <v>11289</v>
      </c>
      <c r="G25" s="52">
        <f t="shared" si="3"/>
        <v>11909.894999999999</v>
      </c>
      <c r="H25" s="52">
        <v>12386.3</v>
      </c>
    </row>
    <row r="26" spans="1:9">
      <c r="A26" s="95"/>
      <c r="B26" s="33" t="s">
        <v>139</v>
      </c>
      <c r="C26" s="83" t="s">
        <v>140</v>
      </c>
      <c r="D26" s="84"/>
      <c r="E26" s="84"/>
      <c r="F26" s="84"/>
      <c r="G26" s="85"/>
      <c r="H26" s="52">
        <v>1040</v>
      </c>
    </row>
    <row r="27" spans="1:9" ht="48" customHeight="1">
      <c r="A27" s="95"/>
      <c r="B27" s="33" t="s">
        <v>65</v>
      </c>
      <c r="C27" s="54" t="s">
        <v>99</v>
      </c>
      <c r="D27" s="54" t="s">
        <v>100</v>
      </c>
      <c r="E27" s="51" t="s">
        <v>103</v>
      </c>
      <c r="F27" s="52">
        <v>4741.38</v>
      </c>
      <c r="G27" s="52">
        <f t="shared" si="3"/>
        <v>5002.1558999999997</v>
      </c>
      <c r="H27" s="53">
        <v>5202.25</v>
      </c>
    </row>
    <row r="28" spans="1:9">
      <c r="A28" s="96"/>
      <c r="B28" s="33" t="s">
        <v>72</v>
      </c>
      <c r="C28" s="54" t="s">
        <v>99</v>
      </c>
      <c r="D28" s="54" t="s">
        <v>100</v>
      </c>
      <c r="E28" s="52" t="s">
        <v>100</v>
      </c>
      <c r="F28" s="52">
        <v>1590</v>
      </c>
      <c r="G28" s="52">
        <f t="shared" si="3"/>
        <v>1677.4499999999998</v>
      </c>
      <c r="H28" s="53">
        <v>1744.55</v>
      </c>
    </row>
    <row r="29" spans="1:9" ht="35.450000000000003" customHeight="1">
      <c r="A29" s="43" t="s">
        <v>89</v>
      </c>
      <c r="B29" s="33" t="s">
        <v>90</v>
      </c>
      <c r="C29" s="54" t="s">
        <v>99</v>
      </c>
      <c r="D29" s="54" t="s">
        <v>100</v>
      </c>
      <c r="E29" s="52" t="s">
        <v>100</v>
      </c>
      <c r="F29" s="52">
        <v>3180</v>
      </c>
      <c r="G29" s="52">
        <f t="shared" si="3"/>
        <v>3354.8999999999996</v>
      </c>
      <c r="H29" s="52">
        <v>3489.1</v>
      </c>
    </row>
    <row r="30" spans="1:9" s="6" customFormat="1" ht="48.6" customHeight="1">
      <c r="A30" s="69" t="s">
        <v>2</v>
      </c>
      <c r="B30" s="69"/>
      <c r="C30" s="46" t="s">
        <v>104</v>
      </c>
      <c r="D30" s="46" t="s">
        <v>105</v>
      </c>
      <c r="E30" s="46" t="s">
        <v>106</v>
      </c>
      <c r="F30" s="46" t="s">
        <v>107</v>
      </c>
      <c r="G30" s="46" t="s">
        <v>114</v>
      </c>
      <c r="H30" s="46" t="s">
        <v>138</v>
      </c>
      <c r="I30" s="29"/>
    </row>
    <row r="31" spans="1:9" ht="15" customHeight="1">
      <c r="A31" s="86" t="s">
        <v>159</v>
      </c>
      <c r="B31" s="30" t="s">
        <v>31</v>
      </c>
      <c r="C31" s="51">
        <v>162.6</v>
      </c>
      <c r="D31" s="51">
        <v>178.86</v>
      </c>
      <c r="E31" s="52">
        <v>190.49</v>
      </c>
      <c r="F31" s="52">
        <v>212</v>
      </c>
      <c r="G31" s="52">
        <f t="shared" si="3"/>
        <v>223.66</v>
      </c>
      <c r="H31" s="55">
        <v>260</v>
      </c>
    </row>
    <row r="32" spans="1:9" ht="16.5" customHeight="1">
      <c r="A32" s="97"/>
      <c r="B32" s="30" t="s">
        <v>9</v>
      </c>
      <c r="C32" s="51">
        <v>325.2</v>
      </c>
      <c r="D32" s="51">
        <v>357.72</v>
      </c>
      <c r="E32" s="52">
        <v>380.97</v>
      </c>
      <c r="F32" s="52">
        <v>424</v>
      </c>
      <c r="G32" s="52">
        <f t="shared" si="3"/>
        <v>447.32</v>
      </c>
      <c r="H32" s="55">
        <v>520</v>
      </c>
    </row>
    <row r="33" spans="1:8" ht="46.5" customHeight="1">
      <c r="A33" s="87"/>
      <c r="B33" s="30" t="s">
        <v>48</v>
      </c>
      <c r="C33" s="51" t="s">
        <v>99</v>
      </c>
      <c r="D33" s="51" t="s">
        <v>100</v>
      </c>
      <c r="E33" s="52" t="s">
        <v>100</v>
      </c>
      <c r="F33" s="52">
        <v>901</v>
      </c>
      <c r="G33" s="52">
        <f t="shared" si="3"/>
        <v>950.55499999999995</v>
      </c>
      <c r="H33" s="52">
        <v>1040</v>
      </c>
    </row>
    <row r="34" spans="1:8" ht="36">
      <c r="A34" s="39" t="s">
        <v>108</v>
      </c>
      <c r="B34" s="30" t="s">
        <v>109</v>
      </c>
      <c r="C34" s="51">
        <v>379.4</v>
      </c>
      <c r="D34" s="51">
        <v>471.34</v>
      </c>
      <c r="E34" s="52">
        <v>444.47</v>
      </c>
      <c r="F34" s="52" t="s">
        <v>100</v>
      </c>
      <c r="G34" s="52" t="s">
        <v>100</v>
      </c>
      <c r="H34" s="52" t="s">
        <v>100</v>
      </c>
    </row>
    <row r="35" spans="1:8" ht="48">
      <c r="A35" s="39" t="s">
        <v>110</v>
      </c>
      <c r="B35" s="30" t="s">
        <v>111</v>
      </c>
      <c r="C35" s="51">
        <v>542</v>
      </c>
      <c r="D35" s="51">
        <v>596.20000000000005</v>
      </c>
      <c r="E35" s="52">
        <v>634.95000000000005</v>
      </c>
      <c r="F35" s="52" t="s">
        <v>100</v>
      </c>
      <c r="G35" s="52" t="s">
        <v>100</v>
      </c>
      <c r="H35" s="52" t="s">
        <v>100</v>
      </c>
    </row>
    <row r="36" spans="1:8" ht="96.95" customHeight="1">
      <c r="A36" s="30" t="s">
        <v>160</v>
      </c>
      <c r="B36" s="30" t="s">
        <v>48</v>
      </c>
      <c r="C36" s="51">
        <v>216.8</v>
      </c>
      <c r="D36" s="51">
        <v>238.48</v>
      </c>
      <c r="E36" s="37">
        <v>253.98</v>
      </c>
      <c r="F36" s="37" t="s">
        <v>100</v>
      </c>
      <c r="G36" s="37" t="s">
        <v>100</v>
      </c>
      <c r="H36" s="53" t="s">
        <v>100</v>
      </c>
    </row>
    <row r="37" spans="1:8" ht="65.099999999999994" customHeight="1">
      <c r="A37" s="32" t="s">
        <v>161</v>
      </c>
      <c r="B37" s="30" t="s">
        <v>32</v>
      </c>
      <c r="C37" s="51">
        <v>32.520000000000003</v>
      </c>
      <c r="D37" s="51">
        <v>35.770000000000003</v>
      </c>
      <c r="E37" s="52">
        <v>38.1</v>
      </c>
      <c r="F37" s="52">
        <v>40.28</v>
      </c>
      <c r="G37" s="52">
        <f t="shared" ref="G37" si="4">F37*1.055</f>
        <v>42.495399999999997</v>
      </c>
      <c r="H37" s="53" t="s">
        <v>100</v>
      </c>
    </row>
    <row r="38" spans="1:8" ht="60" customHeight="1">
      <c r="A38" s="82" t="s">
        <v>162</v>
      </c>
      <c r="B38" s="34" t="s">
        <v>112</v>
      </c>
      <c r="C38" s="51">
        <v>325.2</v>
      </c>
      <c r="D38" s="51">
        <v>357.72</v>
      </c>
      <c r="E38" s="52">
        <v>380.97</v>
      </c>
      <c r="F38" s="52" t="s">
        <v>100</v>
      </c>
      <c r="G38" s="52" t="s">
        <v>100</v>
      </c>
      <c r="H38" s="53" t="s">
        <v>100</v>
      </c>
    </row>
    <row r="39" spans="1:8" ht="21" customHeight="1">
      <c r="A39" s="82"/>
      <c r="B39" s="35" t="s">
        <v>113</v>
      </c>
      <c r="C39" s="51">
        <v>542</v>
      </c>
      <c r="D39" s="51">
        <v>596.20000000000005</v>
      </c>
      <c r="E39" s="52">
        <v>634.95000000000005</v>
      </c>
      <c r="F39" s="52" t="s">
        <v>100</v>
      </c>
      <c r="G39" s="52" t="s">
        <v>100</v>
      </c>
      <c r="H39" s="53" t="s">
        <v>100</v>
      </c>
    </row>
    <row r="40" spans="1:8" ht="182.45" customHeight="1">
      <c r="A40" s="30" t="s">
        <v>163</v>
      </c>
      <c r="B40" s="30" t="s">
        <v>21</v>
      </c>
      <c r="C40" s="51">
        <v>217</v>
      </c>
      <c r="D40" s="51">
        <v>298.10000000000002</v>
      </c>
      <c r="E40" s="52">
        <v>317.48</v>
      </c>
      <c r="F40" s="52">
        <v>336.55</v>
      </c>
      <c r="G40" s="52">
        <f t="shared" ref="G40:G43" si="5">F40*1.055</f>
        <v>355.06025</v>
      </c>
      <c r="H40" s="53">
        <v>369.26</v>
      </c>
    </row>
    <row r="41" spans="1:8" ht="29.25" customHeight="1">
      <c r="A41" s="82" t="s">
        <v>164</v>
      </c>
      <c r="B41" s="30" t="s">
        <v>33</v>
      </c>
      <c r="C41" s="51">
        <v>677.5</v>
      </c>
      <c r="D41" s="51">
        <v>745.25</v>
      </c>
      <c r="E41" s="52">
        <v>793.69</v>
      </c>
      <c r="F41" s="52">
        <f>E41*1.06</f>
        <v>841.31140000000005</v>
      </c>
      <c r="G41" s="52">
        <f t="shared" si="5"/>
        <v>887.583527</v>
      </c>
      <c r="H41" s="53">
        <v>923.08</v>
      </c>
    </row>
    <row r="42" spans="1:8" ht="27.75" customHeight="1">
      <c r="A42" s="82"/>
      <c r="B42" s="30" t="s">
        <v>34</v>
      </c>
      <c r="C42" s="51">
        <v>1355</v>
      </c>
      <c r="D42" s="51">
        <v>1490.5</v>
      </c>
      <c r="E42" s="52">
        <v>1587.38</v>
      </c>
      <c r="F42" s="52">
        <f t="shared" ref="F42:F43" si="6">E42*1.06</f>
        <v>1682.6228000000001</v>
      </c>
      <c r="G42" s="52">
        <v>1775.16</v>
      </c>
      <c r="H42" s="53">
        <v>1846.17</v>
      </c>
    </row>
    <row r="43" spans="1:8" ht="22.5" customHeight="1">
      <c r="A43" s="82"/>
      <c r="B43" s="30" t="s">
        <v>35</v>
      </c>
      <c r="C43" s="51">
        <v>2032.5</v>
      </c>
      <c r="D43" s="51">
        <v>2235.75</v>
      </c>
      <c r="E43" s="52">
        <v>2381.0700000000002</v>
      </c>
      <c r="F43" s="52">
        <f t="shared" si="6"/>
        <v>2523.9342000000001</v>
      </c>
      <c r="G43" s="52">
        <f t="shared" si="5"/>
        <v>2662.7505809999998</v>
      </c>
      <c r="H43" s="53">
        <v>2769.26</v>
      </c>
    </row>
    <row r="44" spans="1:8" ht="53.1" customHeight="1">
      <c r="A44" s="69" t="s">
        <v>3</v>
      </c>
      <c r="B44" s="69"/>
      <c r="C44" s="46" t="s">
        <v>104</v>
      </c>
      <c r="D44" s="46" t="s">
        <v>105</v>
      </c>
      <c r="E44" s="56" t="s">
        <v>106</v>
      </c>
      <c r="F44" s="56" t="s">
        <v>107</v>
      </c>
      <c r="G44" s="56" t="s">
        <v>114</v>
      </c>
      <c r="H44" s="56" t="s">
        <v>138</v>
      </c>
    </row>
    <row r="45" spans="1:8" ht="64.5" customHeight="1">
      <c r="A45" s="30" t="s">
        <v>165</v>
      </c>
      <c r="B45" s="30" t="s">
        <v>141</v>
      </c>
      <c r="C45" s="51">
        <v>921.4</v>
      </c>
      <c r="D45" s="51">
        <v>1013.54</v>
      </c>
      <c r="E45" s="52">
        <v>1079.42</v>
      </c>
      <c r="F45" s="52">
        <f>E45/1.7*1.06*1.7</f>
        <v>1144.1852000000001</v>
      </c>
      <c r="G45" s="52">
        <f>F45/1.7*1.055*1.7</f>
        <v>1207.1153859999999</v>
      </c>
      <c r="H45" s="52">
        <v>1255.4000000000001</v>
      </c>
    </row>
    <row r="46" spans="1:8" ht="32.25" customHeight="1">
      <c r="A46" s="77"/>
      <c r="B46" s="30" t="s">
        <v>142</v>
      </c>
      <c r="C46" s="51">
        <v>975.6</v>
      </c>
      <c r="D46" s="51">
        <v>1073.1600000000001</v>
      </c>
      <c r="E46" s="52">
        <v>1142.9100000000001</v>
      </c>
      <c r="F46" s="52">
        <v>1211.49</v>
      </c>
      <c r="G46" s="52">
        <v>1278.1300000000001</v>
      </c>
      <c r="H46" s="105">
        <v>1329.25</v>
      </c>
    </row>
    <row r="47" spans="1:8" ht="33" customHeight="1">
      <c r="A47" s="78"/>
      <c r="B47" s="30" t="s">
        <v>143</v>
      </c>
      <c r="C47" s="51">
        <v>552.84</v>
      </c>
      <c r="D47" s="51">
        <v>608.12</v>
      </c>
      <c r="E47" s="52">
        <v>647.65</v>
      </c>
      <c r="F47" s="52">
        <f>E47/1.7*1.06*1.7</f>
        <v>686.5089999999999</v>
      </c>
      <c r="G47" s="52">
        <f>F47/1.7*1.055*1.7</f>
        <v>724.26699499999984</v>
      </c>
      <c r="H47" s="53">
        <v>753.24</v>
      </c>
    </row>
    <row r="48" spans="1:8" ht="30" customHeight="1">
      <c r="A48" s="78"/>
      <c r="B48" s="30" t="s">
        <v>144</v>
      </c>
      <c r="C48" s="51">
        <v>585.36</v>
      </c>
      <c r="D48" s="51">
        <v>643.9</v>
      </c>
      <c r="E48" s="52">
        <v>685.75</v>
      </c>
      <c r="F48" s="52">
        <v>726.89</v>
      </c>
      <c r="G48" s="52">
        <f>F48/1.8*1.055*1.8</f>
        <v>766.86895000000004</v>
      </c>
      <c r="H48" s="52">
        <v>797.54</v>
      </c>
    </row>
    <row r="49" spans="1:9" ht="31.5" customHeight="1">
      <c r="A49" s="78"/>
      <c r="B49" s="30" t="s">
        <v>145</v>
      </c>
      <c r="C49" s="51">
        <v>368.56</v>
      </c>
      <c r="D49" s="51">
        <v>405.42</v>
      </c>
      <c r="E49" s="52">
        <v>431.77</v>
      </c>
      <c r="F49" s="52">
        <v>457.67</v>
      </c>
      <c r="G49" s="52">
        <v>482.85</v>
      </c>
      <c r="H49" s="53">
        <v>502.16</v>
      </c>
    </row>
    <row r="50" spans="1:9" ht="30" customHeight="1">
      <c r="A50" s="79"/>
      <c r="B50" s="30" t="s">
        <v>146</v>
      </c>
      <c r="C50" s="51">
        <v>390.24</v>
      </c>
      <c r="D50" s="51">
        <v>429.26</v>
      </c>
      <c r="E50" s="52">
        <v>457.16</v>
      </c>
      <c r="F50" s="52">
        <v>484.6</v>
      </c>
      <c r="G50" s="52">
        <f>F50/1.8*1.055*1.8</f>
        <v>511.25299999999999</v>
      </c>
      <c r="H50" s="52">
        <v>531.70000000000005</v>
      </c>
    </row>
    <row r="51" spans="1:9" ht="26.45" customHeight="1">
      <c r="A51" s="77" t="s">
        <v>166</v>
      </c>
      <c r="B51" s="30" t="s">
        <v>147</v>
      </c>
      <c r="C51" s="51">
        <v>1382.1</v>
      </c>
      <c r="D51" s="51">
        <v>1520.31</v>
      </c>
      <c r="E51" s="52">
        <v>1619.13</v>
      </c>
      <c r="F51" s="52">
        <v>1716.29</v>
      </c>
      <c r="G51" s="52">
        <f t="shared" ref="G51" si="7">F51/1.7*1.055*1.7</f>
        <v>1810.6859499999998</v>
      </c>
      <c r="H51" s="105">
        <v>1883.11</v>
      </c>
    </row>
    <row r="52" spans="1:9" ht="29.45" customHeight="1">
      <c r="A52" s="78"/>
      <c r="B52" s="30" t="s">
        <v>148</v>
      </c>
      <c r="C52" s="51">
        <v>1463.4</v>
      </c>
      <c r="D52" s="51">
        <v>1609.74</v>
      </c>
      <c r="E52" s="52">
        <v>1714.37</v>
      </c>
      <c r="F52" s="52">
        <v>1817.24</v>
      </c>
      <c r="G52" s="52">
        <v>1917.2</v>
      </c>
      <c r="H52" s="105">
        <v>1993.88</v>
      </c>
    </row>
    <row r="53" spans="1:9" ht="30.6" customHeight="1">
      <c r="A53" s="78"/>
      <c r="B53" s="30" t="s">
        <v>149</v>
      </c>
      <c r="C53" s="51">
        <v>829.26</v>
      </c>
      <c r="D53" s="51">
        <v>921.19</v>
      </c>
      <c r="E53" s="52">
        <v>971.48</v>
      </c>
      <c r="F53" s="52">
        <v>1029.78</v>
      </c>
      <c r="G53" s="52">
        <f>F53/1.7*1.055*1.7</f>
        <v>1086.4178999999999</v>
      </c>
      <c r="H53" s="105">
        <v>1129.8699999999999</v>
      </c>
    </row>
    <row r="54" spans="1:9" ht="28.5" customHeight="1">
      <c r="A54" s="78"/>
      <c r="B54" s="30" t="s">
        <v>150</v>
      </c>
      <c r="C54" s="51">
        <v>878.04</v>
      </c>
      <c r="D54" s="51">
        <v>965.84</v>
      </c>
      <c r="E54" s="52">
        <v>1028.6300000000001</v>
      </c>
      <c r="F54" s="52">
        <f>E54/1.8*1.06*1.8</f>
        <v>1090.3478000000002</v>
      </c>
      <c r="G54" s="52">
        <v>1150.33</v>
      </c>
      <c r="H54" s="105">
        <v>1196.33</v>
      </c>
    </row>
    <row r="55" spans="1:9" ht="31.5" customHeight="1">
      <c r="A55" s="78"/>
      <c r="B55" s="30" t="s">
        <v>151</v>
      </c>
      <c r="C55" s="51">
        <v>552.84</v>
      </c>
      <c r="D55" s="51">
        <v>608.12</v>
      </c>
      <c r="E55" s="52">
        <v>647.65</v>
      </c>
      <c r="F55" s="52">
        <f>E55/1.7*1.06*1.7</f>
        <v>686.5089999999999</v>
      </c>
      <c r="G55" s="52">
        <f>F55/1.7*1.055*1.7</f>
        <v>724.26699499999984</v>
      </c>
      <c r="H55" s="105">
        <v>753.24</v>
      </c>
    </row>
    <row r="56" spans="1:9" ht="30.75" customHeight="1">
      <c r="A56" s="79"/>
      <c r="B56" s="30" t="s">
        <v>146</v>
      </c>
      <c r="C56" s="51">
        <v>585.36</v>
      </c>
      <c r="D56" s="51">
        <v>643.9</v>
      </c>
      <c r="E56" s="52">
        <v>685.75</v>
      </c>
      <c r="F56" s="52">
        <v>726.89</v>
      </c>
      <c r="G56" s="52">
        <f t="shared" ref="G56" si="8">F56/1.8*1.055*1.8</f>
        <v>766.86895000000004</v>
      </c>
      <c r="H56" s="105">
        <v>797.54</v>
      </c>
    </row>
    <row r="57" spans="1:9" ht="33.950000000000003" customHeight="1">
      <c r="A57" s="77" t="s">
        <v>167</v>
      </c>
      <c r="B57" s="30" t="s">
        <v>141</v>
      </c>
      <c r="C57" s="51">
        <v>1842.8</v>
      </c>
      <c r="D57" s="51">
        <v>2027.08</v>
      </c>
      <c r="E57" s="52">
        <v>2158.85</v>
      </c>
      <c r="F57" s="52">
        <v>2288.37</v>
      </c>
      <c r="G57" s="52">
        <v>2414.2399999999998</v>
      </c>
      <c r="H57" s="105">
        <v>2510.8200000000002</v>
      </c>
    </row>
    <row r="58" spans="1:9" ht="24">
      <c r="A58" s="78"/>
      <c r="B58" s="30" t="s">
        <v>148</v>
      </c>
      <c r="C58" s="51">
        <v>1951.2</v>
      </c>
      <c r="D58" s="51">
        <v>2146.3200000000002</v>
      </c>
      <c r="E58" s="52">
        <v>2285.84</v>
      </c>
      <c r="F58" s="52">
        <v>2422.98</v>
      </c>
      <c r="G58" s="52">
        <v>2556.25</v>
      </c>
      <c r="H58" s="106">
        <v>2658.51</v>
      </c>
    </row>
    <row r="59" spans="1:9" ht="24">
      <c r="A59" s="78"/>
      <c r="B59" s="30" t="s">
        <v>152</v>
      </c>
      <c r="C59" s="51">
        <v>1105.68</v>
      </c>
      <c r="D59" s="51">
        <v>1216.25</v>
      </c>
      <c r="E59" s="52">
        <v>1295.3</v>
      </c>
      <c r="F59" s="52">
        <f>E59/1.7*1.06*1.7</f>
        <v>1373.0179999999998</v>
      </c>
      <c r="G59" s="52">
        <v>1448.54</v>
      </c>
      <c r="H59" s="105">
        <v>1506.47</v>
      </c>
    </row>
    <row r="60" spans="1:9" ht="27.95" customHeight="1">
      <c r="A60" s="78"/>
      <c r="B60" s="30" t="s">
        <v>153</v>
      </c>
      <c r="C60" s="51">
        <v>1170.72</v>
      </c>
      <c r="D60" s="51">
        <v>1287.79</v>
      </c>
      <c r="E60" s="52">
        <v>1371.49</v>
      </c>
      <c r="F60" s="52">
        <v>1453.79</v>
      </c>
      <c r="G60" s="52">
        <v>1533.74</v>
      </c>
      <c r="H60" s="105">
        <v>1595.09</v>
      </c>
    </row>
    <row r="61" spans="1:9" ht="26.1" customHeight="1">
      <c r="A61" s="78"/>
      <c r="B61" s="30" t="s">
        <v>151</v>
      </c>
      <c r="C61" s="51">
        <v>737.12</v>
      </c>
      <c r="D61" s="51">
        <v>810.83</v>
      </c>
      <c r="E61" s="52">
        <v>863.53</v>
      </c>
      <c r="F61" s="52">
        <v>915.35</v>
      </c>
      <c r="G61" s="52">
        <f>F61/1.7*1.055*1.7</f>
        <v>965.69425000000001</v>
      </c>
      <c r="H61" s="105">
        <v>1004.31</v>
      </c>
      <c r="I61" s="107"/>
    </row>
    <row r="62" spans="1:9" ht="24.95" customHeight="1">
      <c r="A62" s="79"/>
      <c r="B62" s="30" t="s">
        <v>154</v>
      </c>
      <c r="C62" s="51">
        <v>780.48</v>
      </c>
      <c r="D62" s="51">
        <v>858.53</v>
      </c>
      <c r="E62" s="52">
        <v>914.33</v>
      </c>
      <c r="F62" s="52">
        <f>E62/1.8*1.06*1.8</f>
        <v>969.18979999999999</v>
      </c>
      <c r="G62" s="52">
        <v>1022.49</v>
      </c>
      <c r="H62" s="105">
        <v>1063.3900000000001</v>
      </c>
      <c r="I62" s="107"/>
    </row>
    <row r="63" spans="1:9" ht="35.450000000000003" customHeight="1">
      <c r="A63" s="80" t="s">
        <v>4</v>
      </c>
      <c r="B63" s="30" t="s">
        <v>155</v>
      </c>
      <c r="C63" s="51">
        <v>921.4</v>
      </c>
      <c r="D63" s="51">
        <v>1013.54</v>
      </c>
      <c r="E63" s="52">
        <v>1079.42</v>
      </c>
      <c r="F63" s="52">
        <f>E63/1.7*1.06*1.7</f>
        <v>1144.1852000000001</v>
      </c>
      <c r="G63" s="52">
        <f>F63/1.7*1.055*1.7</f>
        <v>1207.1153859999999</v>
      </c>
      <c r="H63" s="106">
        <v>1255.4000000000001</v>
      </c>
      <c r="I63" s="107"/>
    </row>
    <row r="64" spans="1:9" ht="39.950000000000003" customHeight="1">
      <c r="A64" s="81"/>
      <c r="B64" s="30" t="s">
        <v>156</v>
      </c>
      <c r="C64" s="51">
        <v>975.6</v>
      </c>
      <c r="D64" s="51">
        <v>1073.1600000000001</v>
      </c>
      <c r="E64" s="52">
        <v>1142.9100000000001</v>
      </c>
      <c r="F64" s="52">
        <v>1211.49</v>
      </c>
      <c r="G64" s="52">
        <v>1278.1300000000001</v>
      </c>
      <c r="H64" s="105">
        <v>1329.25</v>
      </c>
      <c r="I64" s="107"/>
    </row>
    <row r="65" spans="1:9" ht="18.600000000000001" customHeight="1">
      <c r="A65" s="86" t="s">
        <v>168</v>
      </c>
      <c r="B65" s="30" t="s">
        <v>155</v>
      </c>
      <c r="C65" s="51">
        <v>1382.1</v>
      </c>
      <c r="D65" s="51">
        <v>1520.31</v>
      </c>
      <c r="E65" s="52">
        <v>1619.13</v>
      </c>
      <c r="F65" s="52">
        <v>1716.29</v>
      </c>
      <c r="G65" s="52">
        <f>F65/1.7*1.055*1.7</f>
        <v>1810.6859499999998</v>
      </c>
      <c r="H65" s="105">
        <v>1883.11</v>
      </c>
      <c r="I65" s="107"/>
    </row>
    <row r="66" spans="1:9" ht="30.6" customHeight="1">
      <c r="A66" s="87"/>
      <c r="B66" s="30" t="s">
        <v>157</v>
      </c>
      <c r="C66" s="51">
        <v>1463.4</v>
      </c>
      <c r="D66" s="51">
        <v>1609.74</v>
      </c>
      <c r="E66" s="52">
        <v>1714.37</v>
      </c>
      <c r="F66" s="52">
        <v>1817.24</v>
      </c>
      <c r="G66" s="52">
        <v>1917.2</v>
      </c>
      <c r="H66" s="105">
        <v>1993.88</v>
      </c>
      <c r="I66" s="107"/>
    </row>
    <row r="67" spans="1:9" ht="19.5" customHeight="1">
      <c r="A67" s="86" t="s">
        <v>169</v>
      </c>
      <c r="B67" s="30" t="s">
        <v>158</v>
      </c>
      <c r="C67" s="51">
        <v>1842.8</v>
      </c>
      <c r="D67" s="51">
        <v>2027.08</v>
      </c>
      <c r="E67" s="52">
        <v>2158.85</v>
      </c>
      <c r="F67" s="52">
        <v>2288.37</v>
      </c>
      <c r="G67" s="52">
        <v>2414.2399999999998</v>
      </c>
      <c r="H67" s="105">
        <v>2510.8200000000002</v>
      </c>
      <c r="I67" s="107"/>
    </row>
    <row r="68" spans="1:9" ht="27.95" customHeight="1">
      <c r="A68" s="87"/>
      <c r="B68" s="30" t="s">
        <v>157</v>
      </c>
      <c r="C68" s="51">
        <v>1951.2</v>
      </c>
      <c r="D68" s="51">
        <v>2146.3200000000002</v>
      </c>
      <c r="E68" s="52">
        <v>2285.84</v>
      </c>
      <c r="F68" s="52">
        <v>2422.98</v>
      </c>
      <c r="G68" s="52">
        <v>2556.25</v>
      </c>
      <c r="H68" s="106">
        <v>2658.51</v>
      </c>
      <c r="I68" s="107"/>
    </row>
    <row r="69" spans="1:9" ht="82.5" customHeight="1">
      <c r="A69" s="58" t="s">
        <v>76</v>
      </c>
      <c r="B69" s="36" t="s">
        <v>75</v>
      </c>
      <c r="C69" s="51">
        <v>2000</v>
      </c>
      <c r="D69" s="51">
        <v>2000</v>
      </c>
      <c r="E69" s="52">
        <v>2130</v>
      </c>
      <c r="F69" s="52">
        <f>E69*1.06</f>
        <v>2257.8000000000002</v>
      </c>
      <c r="G69" s="52">
        <f>F69*1.055</f>
        <v>2381.9790000000003</v>
      </c>
      <c r="H69" s="105">
        <v>2477.2600000000002</v>
      </c>
      <c r="I69" s="107"/>
    </row>
  </sheetData>
  <mergeCells count="18">
    <mergeCell ref="C5:E5"/>
    <mergeCell ref="A11:A14"/>
    <mergeCell ref="A38:A39"/>
    <mergeCell ref="A44:B44"/>
    <mergeCell ref="A2:B2"/>
    <mergeCell ref="A17:A18"/>
    <mergeCell ref="A22:A28"/>
    <mergeCell ref="A30:B30"/>
    <mergeCell ref="A31:A33"/>
    <mergeCell ref="A3:B3"/>
    <mergeCell ref="A46:A50"/>
    <mergeCell ref="A63:A64"/>
    <mergeCell ref="A41:A43"/>
    <mergeCell ref="C26:G26"/>
    <mergeCell ref="A51:A56"/>
    <mergeCell ref="A57:A62"/>
    <mergeCell ref="A65:A66"/>
    <mergeCell ref="A67:A68"/>
  </mergeCells>
  <pageMargins left="0.25" right="0.25" top="0.75" bottom="0.75" header="0.3" footer="0.3"/>
  <pageSetup paperSize="9" orientation="landscape" r:id="rId1"/>
  <headerFooter>
    <oddFooter>&amp;L&amp;P&amp;CСтраница &amp;С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20" sqref="B20"/>
    </sheetView>
  </sheetViews>
  <sheetFormatPr defaultRowHeight="15"/>
  <cols>
    <col min="1" max="1" width="12.7109375" customWidth="1"/>
    <col min="2" max="2" width="12.5703125" customWidth="1"/>
    <col min="3" max="3" width="19.5703125" customWidth="1"/>
  </cols>
  <sheetData>
    <row r="1" spans="1:8">
      <c r="A1" s="48">
        <v>1.0840000000000001</v>
      </c>
      <c r="B1" s="46">
        <v>1.1000000000000001</v>
      </c>
      <c r="C1" s="49">
        <v>1.0649999999999999</v>
      </c>
      <c r="D1" s="49">
        <v>1.06</v>
      </c>
      <c r="E1" s="49">
        <v>1.0549999999999999</v>
      </c>
      <c r="F1" s="50">
        <v>1.04</v>
      </c>
    </row>
    <row r="2" spans="1:8">
      <c r="A2">
        <v>500</v>
      </c>
      <c r="B2" s="22"/>
      <c r="G2">
        <f>A2*A1*B1*C1*D1*E1</f>
        <v>710.06793989999994</v>
      </c>
      <c r="H2">
        <f>G2*1.7</f>
        <v>1207.1154978299999</v>
      </c>
    </row>
    <row r="4" spans="1:8">
      <c r="A4" s="51">
        <v>921.4</v>
      </c>
      <c r="B4" s="51">
        <v>1013.54</v>
      </c>
      <c r="C4" s="52">
        <v>1079.42</v>
      </c>
      <c r="D4" s="52">
        <f>C4/1.7*1.06*1.7</f>
        <v>1144.1852000000001</v>
      </c>
      <c r="E4" s="52">
        <f>D4/1.7*1.055*1.7</f>
        <v>1207.1153859999999</v>
      </c>
      <c r="F4" s="52">
        <v>1255.4000000000001</v>
      </c>
    </row>
    <row r="5" spans="1:8">
      <c r="A5" s="51">
        <v>975.6</v>
      </c>
      <c r="B5" s="51">
        <v>1073.1600000000001</v>
      </c>
      <c r="C5" s="52">
        <v>1142.9100000000001</v>
      </c>
      <c r="D5" s="52">
        <v>1211.49</v>
      </c>
      <c r="E5" s="52">
        <v>1278.1300000000001</v>
      </c>
      <c r="F5" s="53">
        <v>1329.26</v>
      </c>
    </row>
    <row r="6" spans="1:8">
      <c r="A6">
        <f>A2*A1</f>
        <v>542</v>
      </c>
      <c r="B6">
        <f>A6*B1</f>
        <v>596.20000000000005</v>
      </c>
      <c r="C6">
        <f>B6*C1</f>
        <v>634.95299999999997</v>
      </c>
      <c r="D6">
        <f>C6*D1</f>
        <v>673.05017999999995</v>
      </c>
      <c r="E6">
        <f>D6*E1</f>
        <v>710.06793989999994</v>
      </c>
      <c r="F6">
        <f>E6*F1</f>
        <v>738.47065749599994</v>
      </c>
    </row>
    <row r="7" spans="1:8">
      <c r="A7">
        <f>A6*1.7</f>
        <v>921.4</v>
      </c>
      <c r="B7" s="59">
        <f t="shared" ref="B7:F7" si="0">B6*1.7</f>
        <v>1013.5400000000001</v>
      </c>
      <c r="C7">
        <f t="shared" si="0"/>
        <v>1079.4200999999998</v>
      </c>
      <c r="D7">
        <f t="shared" si="0"/>
        <v>1144.1853059999999</v>
      </c>
      <c r="E7">
        <f t="shared" si="0"/>
        <v>1207.1154978299999</v>
      </c>
      <c r="F7">
        <f t="shared" si="0"/>
        <v>1255.4001177431999</v>
      </c>
    </row>
    <row r="9" spans="1:8">
      <c r="A9">
        <f>ROUND(A2*A1,2)</f>
        <v>542</v>
      </c>
      <c r="B9">
        <f>ROUND(A9*B1,2)</f>
        <v>596.20000000000005</v>
      </c>
      <c r="C9">
        <f>ROUND(B9*C1,2)</f>
        <v>634.95000000000005</v>
      </c>
      <c r="D9">
        <f>ROUND(C9*D1,2)</f>
        <v>673.05</v>
      </c>
      <c r="E9">
        <f>ROUND(D9*E1,2)</f>
        <v>710.07</v>
      </c>
      <c r="F9">
        <f>ROUND(E9*F1,2)</f>
        <v>738.47</v>
      </c>
    </row>
    <row r="10" spans="1:8">
      <c r="A10">
        <f>ROUND(A9*1.8,2)</f>
        <v>975.6</v>
      </c>
      <c r="B10">
        <f t="shared" ref="B10:F10" si="1">ROUND(B9*1.8,2)</f>
        <v>1073.1600000000001</v>
      </c>
      <c r="C10">
        <f t="shared" si="1"/>
        <v>1142.9100000000001</v>
      </c>
      <c r="D10">
        <f t="shared" si="1"/>
        <v>1211.49</v>
      </c>
      <c r="E10">
        <f t="shared" si="1"/>
        <v>1278.1300000000001</v>
      </c>
      <c r="F10">
        <f t="shared" si="1"/>
        <v>1329.25</v>
      </c>
    </row>
    <row r="14" spans="1:8">
      <c r="A14">
        <v>542</v>
      </c>
      <c r="B14">
        <v>596.20000000000005</v>
      </c>
      <c r="C14">
        <v>634.95000000000005</v>
      </c>
      <c r="D14">
        <v>673.05</v>
      </c>
      <c r="E14">
        <v>710.07</v>
      </c>
      <c r="F14">
        <v>738.47</v>
      </c>
    </row>
    <row r="17" spans="1:6">
      <c r="A17" s="51">
        <v>975.6</v>
      </c>
      <c r="B17" s="51">
        <v>1073.1600000000001</v>
      </c>
      <c r="C17" s="52">
        <v>1142.9100000000001</v>
      </c>
      <c r="D17" s="52">
        <v>1211.49</v>
      </c>
      <c r="E17" s="52">
        <v>1278.1300000000001</v>
      </c>
      <c r="F17" s="53">
        <v>1329.26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sqref="A1:C24"/>
    </sheetView>
  </sheetViews>
  <sheetFormatPr defaultRowHeight="15"/>
  <cols>
    <col min="1" max="1" width="15.140625" style="27" customWidth="1"/>
    <col min="2" max="2" width="30" style="27" customWidth="1"/>
    <col min="3" max="3" width="8" style="28" customWidth="1"/>
  </cols>
  <sheetData>
    <row r="1" spans="1:3" ht="26.25" customHeight="1">
      <c r="A1" s="100" t="s">
        <v>115</v>
      </c>
      <c r="B1" s="25" t="s">
        <v>116</v>
      </c>
      <c r="C1" s="26">
        <v>1207.1153859999999</v>
      </c>
    </row>
    <row r="2" spans="1:3" ht="26.25" customHeight="1">
      <c r="A2" s="102"/>
      <c r="B2" s="25" t="s">
        <v>117</v>
      </c>
      <c r="C2" s="26">
        <v>1278.1300000000001</v>
      </c>
    </row>
    <row r="3" spans="1:3" ht="25.5" customHeight="1">
      <c r="A3" s="102"/>
      <c r="B3" s="25" t="s">
        <v>118</v>
      </c>
      <c r="C3" s="26">
        <v>724.26699499999984</v>
      </c>
    </row>
    <row r="4" spans="1:3" ht="25.5" customHeight="1">
      <c r="A4" s="102"/>
      <c r="B4" s="25" t="s">
        <v>119</v>
      </c>
      <c r="C4" s="26">
        <v>766.86895000000004</v>
      </c>
    </row>
    <row r="5" spans="1:3" ht="26.25" customHeight="1">
      <c r="A5" s="102"/>
      <c r="B5" s="25" t="s">
        <v>120</v>
      </c>
      <c r="C5" s="26">
        <v>482.85</v>
      </c>
    </row>
    <row r="6" spans="1:3" ht="29.25" customHeight="1">
      <c r="A6" s="101"/>
      <c r="B6" s="25" t="s">
        <v>121</v>
      </c>
      <c r="C6" s="26">
        <v>511.25299999999999</v>
      </c>
    </row>
    <row r="7" spans="1:3" ht="30" customHeight="1">
      <c r="A7" s="100" t="s">
        <v>122</v>
      </c>
      <c r="B7" s="25" t="s">
        <v>123</v>
      </c>
      <c r="C7" s="26">
        <v>1810.6859499999998</v>
      </c>
    </row>
    <row r="8" spans="1:3" ht="22.5">
      <c r="A8" s="102"/>
      <c r="B8" s="25" t="s">
        <v>124</v>
      </c>
      <c r="C8" s="26">
        <v>1917.2</v>
      </c>
    </row>
    <row r="9" spans="1:3" ht="29.25" customHeight="1">
      <c r="A9" s="102"/>
      <c r="B9" s="25" t="s">
        <v>125</v>
      </c>
      <c r="C9" s="26">
        <v>1086.4178999999999</v>
      </c>
    </row>
    <row r="10" spans="1:3" ht="30.75" customHeight="1">
      <c r="A10" s="102"/>
      <c r="B10" s="25" t="s">
        <v>126</v>
      </c>
      <c r="C10" s="26">
        <v>1150.33</v>
      </c>
    </row>
    <row r="11" spans="1:3" ht="28.5" customHeight="1">
      <c r="A11" s="102"/>
      <c r="B11" s="25" t="s">
        <v>127</v>
      </c>
      <c r="C11" s="26">
        <v>724.26699499999984</v>
      </c>
    </row>
    <row r="12" spans="1:3" ht="84" customHeight="1">
      <c r="A12" s="101"/>
      <c r="B12" s="25" t="s">
        <v>121</v>
      </c>
      <c r="C12" s="26">
        <v>766.86895000000004</v>
      </c>
    </row>
    <row r="13" spans="1:3" ht="27" customHeight="1">
      <c r="A13" s="100" t="s">
        <v>128</v>
      </c>
      <c r="B13" s="25" t="s">
        <v>116</v>
      </c>
      <c r="C13" s="26">
        <v>2414.2399999999998</v>
      </c>
    </row>
    <row r="14" spans="1:3" ht="22.5">
      <c r="A14" s="102"/>
      <c r="B14" s="25" t="s">
        <v>124</v>
      </c>
      <c r="C14" s="26">
        <v>2556.25</v>
      </c>
    </row>
    <row r="15" spans="1:3" ht="22.5">
      <c r="A15" s="102"/>
      <c r="B15" s="25" t="s">
        <v>129</v>
      </c>
      <c r="C15" s="26">
        <v>1448.54</v>
      </c>
    </row>
    <row r="16" spans="1:3" ht="41.25" customHeight="1">
      <c r="A16" s="102"/>
      <c r="B16" s="25" t="s">
        <v>130</v>
      </c>
      <c r="C16" s="26">
        <v>1533.74</v>
      </c>
    </row>
    <row r="17" spans="1:3" ht="22.5">
      <c r="A17" s="102"/>
      <c r="B17" s="25" t="s">
        <v>127</v>
      </c>
      <c r="C17" s="26">
        <v>965.69425000000001</v>
      </c>
    </row>
    <row r="18" spans="1:3" ht="41.25" customHeight="1">
      <c r="A18" s="101"/>
      <c r="B18" s="25" t="s">
        <v>131</v>
      </c>
      <c r="C18" s="26">
        <v>1022.49</v>
      </c>
    </row>
    <row r="19" spans="1:3" ht="27.75" customHeight="1">
      <c r="A19" s="103" t="s">
        <v>4</v>
      </c>
      <c r="B19" s="25" t="s">
        <v>132</v>
      </c>
      <c r="C19" s="26">
        <v>1207.1153859999999</v>
      </c>
    </row>
    <row r="20" spans="1:3" ht="25.5" customHeight="1">
      <c r="A20" s="104"/>
      <c r="B20" s="25" t="s">
        <v>133</v>
      </c>
      <c r="C20" s="26">
        <v>1278.1300000000001</v>
      </c>
    </row>
    <row r="21" spans="1:3" ht="32.25" customHeight="1">
      <c r="A21" s="100" t="s">
        <v>134</v>
      </c>
      <c r="B21" s="25" t="s">
        <v>132</v>
      </c>
      <c r="C21" s="26">
        <v>1810.6859499999998</v>
      </c>
    </row>
    <row r="22" spans="1:3" ht="81.75" customHeight="1">
      <c r="A22" s="101"/>
      <c r="B22" s="25" t="s">
        <v>135</v>
      </c>
      <c r="C22" s="26">
        <v>1917.2</v>
      </c>
    </row>
    <row r="23" spans="1:3" ht="29.25" customHeight="1">
      <c r="A23" s="100" t="s">
        <v>136</v>
      </c>
      <c r="B23" s="25" t="s">
        <v>137</v>
      </c>
      <c r="C23" s="26">
        <v>2414.2399999999998</v>
      </c>
    </row>
    <row r="24" spans="1:3" ht="29.25" customHeight="1">
      <c r="A24" s="101"/>
      <c r="B24" s="25" t="s">
        <v>135</v>
      </c>
      <c r="C24" s="26">
        <v>2556.25</v>
      </c>
    </row>
  </sheetData>
  <mergeCells count="6">
    <mergeCell ref="A23:A24"/>
    <mergeCell ref="A1:A6"/>
    <mergeCell ref="A7:A12"/>
    <mergeCell ref="A13:A18"/>
    <mergeCell ref="A19:A20"/>
    <mergeCell ref="A21:A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 годам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2018-01-16T04:51:02Z</dcterms:modified>
</cp:coreProperties>
</file>